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pivotCache/pivotCacheDefinition5.xml" ContentType="application/vnd.openxmlformats-officedocument.spreadsheetml.pivotCacheDefinition+xml"/>
  <Override PartName="/xl/pivotCache/pivotCacheDefinition6.xml" ContentType="application/vnd.openxmlformats-officedocument.spreadsheetml.pivotCacheDefinition+xml"/>
  <Override PartName="/xl/pivotCache/pivotCacheDefinition7.xml" ContentType="application/vnd.openxmlformats-officedocument.spreadsheetml.pivotCacheDefinition+xml"/>
  <Override PartName="/xl/pivotCache/pivotCacheDefinition8.xml" ContentType="application/vnd.openxmlformats-officedocument.spreadsheetml.pivotCacheDefinition+xml"/>
  <Override PartName="/xl/pivotCache/pivotCacheDefinition9.xml" ContentType="application/vnd.openxmlformats-officedocument.spreadsheetml.pivotCacheDefinition+xml"/>
  <Override PartName="/xl/pivotCache/pivotCacheDefinition10.xml" ContentType="application/vnd.openxmlformats-officedocument.spreadsheetml.pivotCacheDefinition+xml"/>
  <Override PartName="/xl/pivotCache/pivotCacheDefinition11.xml" ContentType="application/vnd.openxmlformats-officedocument.spreadsheetml.pivotCacheDefinition+xml"/>
  <Override PartName="/xl/pivotCache/pivotCacheDefinition12.xml" ContentType="application/vnd.openxmlformats-officedocument.spreadsheetml.pivotCacheDefinition+xml"/>
  <Override PartName="/xl/pivotCache/pivotCacheDefinition13.xml" ContentType="application/vnd.openxmlformats-officedocument.spreadsheetml.pivotCacheDefinition+xml"/>
  <Override PartName="/xl/pivotCache/pivotCacheDefinition14.xml" ContentType="application/vnd.openxmlformats-officedocument.spreadsheetml.pivotCacheDefinition+xml"/>
  <Override PartName="/xl/pivotCache/pivotCacheDefinition15.xml" ContentType="application/vnd.openxmlformats-officedocument.spreadsheetml.pivotCacheDefinition+xml"/>
  <Override PartName="/xl/pivotCache/pivotCacheDefinition16.xml" ContentType="application/vnd.openxmlformats-officedocument.spreadsheetml.pivotCacheDefinition+xml"/>
  <Override PartName="/xl/pivotCache/pivotCacheDefinition17.xml" ContentType="application/vnd.openxmlformats-officedocument.spreadsheetml.pivotCacheDefinition+xml"/>
  <Override PartName="/xl/pivotCache/pivotCacheDefinition18.xml" ContentType="application/vnd.openxmlformats-officedocument.spreadsheetml.pivotCacheDefinition+xml"/>
  <Override PartName="/xl/pivotCache/pivotCacheDefinition19.xml" ContentType="application/vnd.openxmlformats-officedocument.spreadsheetml.pivotCacheDefinition+xml"/>
  <Override PartName="/xl/pivotCache/pivotCacheDefinition20.xml" ContentType="application/vnd.openxmlformats-officedocument.spreadsheetml.pivotCacheDefinition+xml"/>
  <Override PartName="/xl/pivotCache/pivotCacheDefinition21.xml" ContentType="application/vnd.openxmlformats-officedocument.spreadsheetml.pivotCacheDefinition+xml"/>
  <Override PartName="/xl/pivotCache/pivotCacheDefinition22.xml" ContentType="application/vnd.openxmlformats-officedocument.spreadsheetml.pivotCacheDefinition+xml"/>
  <Override PartName="/xl/pivotCache/pivotCacheDefinition23.xml" ContentType="application/vnd.openxmlformats-officedocument.spreadsheetml.pivotCacheDefinition+xml"/>
  <Override PartName="/xl/pivotCache/pivotCacheDefinition24.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6.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pivotTables/pivotTable7.xml" ContentType="application/vnd.openxmlformats-officedocument.spreadsheetml.pivotTable+xml"/>
  <Override PartName="/xl/pivotTables/pivotTable8.xml" ContentType="application/vnd.openxmlformats-officedocument.spreadsheetml.pivotTable+xml"/>
  <Override PartName="/xl/drawings/drawing3.xml" ContentType="application/vnd.openxmlformats-officedocument.drawing+xml"/>
  <Override PartName="/xl/slicers/slicer3.xml" ContentType="application/vnd.ms-excel.slicer+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4.xml" ContentType="application/vnd.openxmlformats-officedocument.drawing+xml"/>
  <Override PartName="/xl/slicers/slicer4.xml" ContentType="application/vnd.ms-excel.slicer+xml"/>
  <Override PartName="/xl/pivotTables/pivotTable11.xml" ContentType="application/vnd.openxmlformats-officedocument.spreadsheetml.pivotTable+xml"/>
  <Override PartName="/xl/pivotTables/pivotTable12.xml" ContentType="application/vnd.openxmlformats-officedocument.spreadsheetml.pivotTable+xml"/>
  <Override PartName="/xl/pivotTables/pivotTable13.xml" ContentType="application/vnd.openxmlformats-officedocument.spreadsheetml.pivotTable+xml"/>
  <Override PartName="/xl/pivotTables/pivotTable14.xml" ContentType="application/vnd.openxmlformats-officedocument.spreadsheetml.pivotTable+xml"/>
  <Override PartName="/xl/drawings/drawing5.xml" ContentType="application/vnd.openxmlformats-officedocument.drawing+xml"/>
  <Override PartName="/xl/slicers/slicer5.xml" ContentType="application/vnd.ms-excel.slicer+xml"/>
  <Override PartName="/xl/pivotTables/pivotTable15.xml" ContentType="application/vnd.openxmlformats-officedocument.spreadsheetml.pivotTable+xml"/>
  <Override PartName="/xl/pivotTables/pivotTable16.xml" ContentType="application/vnd.openxmlformats-officedocument.spreadsheetml.pivotTable+xml"/>
  <Override PartName="/xl/drawings/drawing6.xml" ContentType="application/vnd.openxmlformats-officedocument.drawing+xml"/>
  <Override PartName="/xl/slicers/slicer6.xml" ContentType="application/vnd.ms-excel.slicer+xml"/>
  <Override PartName="/xl/drawings/drawing7.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pivotTables/pivotTable17.xml" ContentType="application/vnd.openxmlformats-officedocument.spreadsheetml.pivotTable+xml"/>
  <Override PartName="/xl/pivotTables/pivotTable18.xml" ContentType="application/vnd.openxmlformats-officedocument.spreadsheetml.pivot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customXml/itemProps27.xml" ContentType="application/vnd.openxmlformats-officedocument.customXmlProperties+xml"/>
  <Override PartName="/customXml/itemProps28.xml" ContentType="application/vnd.openxmlformats-officedocument.customXmlProperties+xml"/>
  <Override PartName="/customXml/itemProps29.xml" ContentType="application/vnd.openxmlformats-officedocument.customXmlProperties+xml"/>
  <Override PartName="/customXml/itemProps30.xml" ContentType="application/vnd.openxmlformats-officedocument.customXmlProperties+xml"/>
  <Override PartName="/customXml/itemProps31.xml" ContentType="application/vnd.openxmlformats-officedocument.customXmlProperties+xml"/>
  <Override PartName="/customXml/itemProps32.xml" ContentType="application/vnd.openxmlformats-officedocument.customXmlProperties+xml"/>
  <Override PartName="/customXml/itemProps33.xml" ContentType="application/vnd.openxmlformats-officedocument.customXmlProperties+xml"/>
  <Override PartName="/customXml/itemProps34.xml" ContentType="application/vnd.openxmlformats-officedocument.customXmlProperties+xml"/>
  <Override PartName="/customXml/itemProps35.xml" ContentType="application/vnd.openxmlformats-officedocument.customXmlProperties+xml"/>
  <Override PartName="/customXml/itemProps36.xml" ContentType="application/vnd.openxmlformats-officedocument.customXmlProperties+xml"/>
  <Override PartName="/customXml/itemProps37.xml" ContentType="application/vnd.openxmlformats-officedocument.customXmlProperties+xml"/>
  <Override PartName="/customXml/itemProps38.xml" ContentType="application/vnd.openxmlformats-officedocument.customXmlProperties+xml"/>
  <Override PartName="/customXml/itemProps39.xml" ContentType="application/vnd.openxmlformats-officedocument.customXmlProperties+xml"/>
  <Override PartName="/customXml/itemProps40.xml" ContentType="application/vnd.openxmlformats-officedocument.customXmlProperties+xml"/>
  <Override PartName="/customXml/itemProps41.xml" ContentType="application/vnd.openxmlformats-officedocument.customXmlProperties+xml"/>
  <Override PartName="/customXml/itemProps42.xml" ContentType="application/vnd.openxmlformats-officedocument.customXmlProperties+xml"/>
  <Override PartName="/customXml/itemProps43.xml" ContentType="application/vnd.openxmlformats-officedocument.customXmlProperties+xml"/>
  <Override PartName="/customXml/itemProps44.xml" ContentType="application/vnd.openxmlformats-officedocument.customXmlProperties+xml"/>
  <Override PartName="/customXml/itemProps45.xml" ContentType="application/vnd.openxmlformats-officedocument.customXmlProperties+xml"/>
  <Override PartName="/customXml/itemProps46.xml" ContentType="application/vnd.openxmlformats-officedocument.customXmlProperties+xml"/>
  <Override PartName="/customXml/itemProps47.xml" ContentType="application/vnd.openxmlformats-officedocument.customXmlProperties+xml"/>
  <Override PartName="/customXml/itemProps48.xml" ContentType="application/vnd.openxmlformats-officedocument.customXmlProperties+xml"/>
  <Override PartName="/customXml/itemProps49.xml" ContentType="application/vnd.openxmlformats-officedocument.customXmlProperties+xml"/>
  <Override PartName="/customXml/itemProps50.xml" ContentType="application/vnd.openxmlformats-officedocument.customXmlProperties+xml"/>
  <Override PartName="/customXml/itemProps51.xml" ContentType="application/vnd.openxmlformats-officedocument.customXmlProperties+xml"/>
  <Override PartName="/customXml/itemProps52.xml" ContentType="application/vnd.openxmlformats-officedocument.customXmlProperties+xml"/>
  <Override PartName="/customXml/itemProps53.xml" ContentType="application/vnd.openxmlformats-officedocument.customXmlProperties+xml"/>
  <Override PartName="/customXml/itemProps54.xml" ContentType="application/vnd.openxmlformats-officedocument.customXmlProperties+xml"/>
  <Override PartName="/customXml/itemProps55.xml" ContentType="application/vnd.openxmlformats-officedocument.customXmlProperties+xml"/>
  <Override PartName="/customXml/itemProps56.xml" ContentType="application/vnd.openxmlformats-officedocument.customXmlProperties+xml"/>
  <Override PartName="/customXml/itemProps57.xml" ContentType="application/vnd.openxmlformats-officedocument.customXmlProperties+xml"/>
  <Override PartName="/customXml/itemProps58.xml" ContentType="application/vnd.openxmlformats-officedocument.customXmlProperties+xml"/>
  <Override PartName="/customXml/itemProps59.xml" ContentType="application/vnd.openxmlformats-officedocument.customXmlProperties+xml"/>
  <Override PartName="/customXml/itemProps60.xml" ContentType="application/vnd.openxmlformats-officedocument.customXmlProperties+xml"/>
  <Override PartName="/customXml/itemProps61.xml" ContentType="application/vnd.openxmlformats-officedocument.customXmlProperties+xml"/>
  <Override PartName="/customXml/itemProps62.xml" ContentType="application/vnd.openxmlformats-officedocument.customXmlProperties+xml"/>
  <Override PartName="/customXml/itemProps63.xml" ContentType="application/vnd.openxmlformats-officedocument.customXmlProperties+xml"/>
  <Override PartName="/customXml/itemProps64.xml" ContentType="application/vnd.openxmlformats-officedocument.customXmlProperties+xml"/>
  <Override PartName="/customXml/itemProps65.xml" ContentType="application/vnd.openxmlformats-officedocument.customXmlProperties+xml"/>
  <Override PartName="/customXml/itemProps66.xml" ContentType="application/vnd.openxmlformats-officedocument.customXmlProperties+xml"/>
  <Override PartName="/customXml/itemProps67.xml" ContentType="application/vnd.openxmlformats-officedocument.customXmlProperties+xml"/>
  <Override PartName="/customXml/itemProps68.xml" ContentType="application/vnd.openxmlformats-officedocument.customXmlProperties+xml"/>
  <Override PartName="/customXml/itemProps69.xml" ContentType="application/vnd.openxmlformats-officedocument.customXmlProperties+xml"/>
  <Override PartName="/customXml/itemProps70.xml" ContentType="application/vnd.openxmlformats-officedocument.customXmlProperties+xml"/>
  <Override PartName="/customXml/itemProps71.xml" ContentType="application/vnd.openxmlformats-officedocument.customXmlProperties+xml"/>
  <Override PartName="/customXml/itemProps72.xml" ContentType="application/vnd.openxmlformats-officedocument.customXmlProperties+xml"/>
  <Override PartName="/customXml/itemProps73.xml" ContentType="application/vnd.openxmlformats-officedocument.customXmlProperties+xml"/>
  <Override PartName="/customXml/itemProps74.xml" ContentType="application/vnd.openxmlformats-officedocument.customXmlProperties+xml"/>
  <Override PartName="/customXml/itemProps75.xml" ContentType="application/vnd.openxmlformats-officedocument.customXmlProperties+xml"/>
  <Override PartName="/customXml/itemProps76.xml" ContentType="application/vnd.openxmlformats-officedocument.customXmlProperties+xml"/>
  <Override PartName="/customXml/itemProps77.xml" ContentType="application/vnd.openxmlformats-officedocument.customXmlProperties+xml"/>
  <Override PartName="/customXml/itemProps78.xml" ContentType="application/vnd.openxmlformats-officedocument.customXmlProperties+xml"/>
  <Override PartName="/customXml/itemProps79.xml" ContentType="application/vnd.openxmlformats-officedocument.customXmlProperties+xml"/>
  <Override PartName="/customXml/itemProps80.xml" ContentType="application/vnd.openxmlformats-officedocument.customXmlProperties+xml"/>
  <Override PartName="/customXml/itemProps81.xml" ContentType="application/vnd.openxmlformats-officedocument.customXmlProperties+xml"/>
  <Override PartName="/customXml/itemProps82.xml" ContentType="application/vnd.openxmlformats-officedocument.customXmlProperties+xml"/>
  <Override PartName="/customXml/itemProps83.xml" ContentType="application/vnd.openxmlformats-officedocument.customXmlProperties+xml"/>
  <Override PartName="/customXml/itemProps84.xml" ContentType="application/vnd.openxmlformats-officedocument.customXmlProperties+xml"/>
  <Override PartName="/customXml/itemProps85.xml" ContentType="application/vnd.openxmlformats-officedocument.customXmlProperties+xml"/>
  <Override PartName="/customXml/itemProps86.xml" ContentType="application/vnd.openxmlformats-officedocument.customXmlProperties+xml"/>
  <Override PartName="/customXml/itemProps87.xml" ContentType="application/vnd.openxmlformats-officedocument.customXmlProperties+xml"/>
  <Override PartName="/customXml/itemProps88.xml" ContentType="application/vnd.openxmlformats-officedocument.customXmlProperties+xml"/>
  <Override PartName="/customXml/itemProps89.xml" ContentType="application/vnd.openxmlformats-officedocument.customXmlProperties+xml"/>
  <Override PartName="/customXml/itemProps90.xml" ContentType="application/vnd.openxmlformats-officedocument.customXmlProperties+xml"/>
  <Override PartName="/customXml/itemProps91.xml" ContentType="application/vnd.openxmlformats-officedocument.customXmlProperties+xml"/>
  <Override PartName="/customXml/itemProps92.xml" ContentType="application/vnd.openxmlformats-officedocument.customXmlProperties+xml"/>
  <Override PartName="/customXml/itemProps93.xml" ContentType="application/vnd.openxmlformats-officedocument.customXmlProperties+xml"/>
  <Override PartName="/customXml/itemProps94.xml" ContentType="application/vnd.openxmlformats-officedocument.customXmlProperties+xml"/>
  <Override PartName="/customXml/itemProps95.xml" ContentType="application/vnd.openxmlformats-officedocument.customXmlProperties+xml"/>
  <Override PartName="/customXml/itemProps96.xml" ContentType="application/vnd.openxmlformats-officedocument.customXmlProperties+xml"/>
  <Override PartName="/customXml/itemProps97.xml" ContentType="application/vnd.openxmlformats-officedocument.customXmlProperties+xml"/>
  <Override PartName="/customXml/itemProps98.xml" ContentType="application/vnd.openxmlformats-officedocument.customXmlProperties+xml"/>
  <Override PartName="/customXml/itemProps99.xml" ContentType="application/vnd.openxmlformats-officedocument.customXmlProperties+xml"/>
  <Override PartName="/customXml/itemProps100.xml" ContentType="application/vnd.openxmlformats-officedocument.customXmlProperties+xml"/>
  <Override PartName="/customXml/itemProps101.xml" ContentType="application/vnd.openxmlformats-officedocument.customXmlProperties+xml"/>
  <Override PartName="/customXml/itemProps102.xml" ContentType="application/vnd.openxmlformats-officedocument.customXmlProperties+xml"/>
  <Override PartName="/customXml/itemProps103.xml" ContentType="application/vnd.openxmlformats-officedocument.customXmlProperties+xml"/>
  <Override PartName="/customXml/itemProps104.xml" ContentType="application/vnd.openxmlformats-officedocument.customXmlProperties+xml"/>
  <Override PartName="/customXml/itemProps105.xml" ContentType="application/vnd.openxmlformats-officedocument.customXmlProperties+xml"/>
  <Override PartName="/customXml/itemProps106.xml" ContentType="application/vnd.openxmlformats-officedocument.customXmlProperties+xml"/>
  <Override PartName="/customXml/itemProps107.xml" ContentType="application/vnd.openxmlformats-officedocument.customXmlProperties+xml"/>
  <Override PartName="/customXml/itemProps108.xml" ContentType="application/vnd.openxmlformats-officedocument.customXmlProperties+xml"/>
  <Override PartName="/customXml/itemProps109.xml" ContentType="application/vnd.openxmlformats-officedocument.customXmlProperties+xml"/>
  <Override PartName="/customXml/itemProps110.xml" ContentType="application/vnd.openxmlformats-officedocument.customXmlProperties+xml"/>
  <Override PartName="/customXml/itemProps111.xml" ContentType="application/vnd.openxmlformats-officedocument.customXmlProperties+xml"/>
  <Override PartName="/customXml/itemProps112.xml" ContentType="application/vnd.openxmlformats-officedocument.customXmlProperties+xml"/>
  <Override PartName="/customXml/itemProps113.xml" ContentType="application/vnd.openxmlformats-officedocument.customXmlProperties+xml"/>
  <Override PartName="/customXml/itemProps114.xml" ContentType="application/vnd.openxmlformats-officedocument.customXmlProperties+xml"/>
  <Override PartName="/customXml/itemProps115.xml" ContentType="application/vnd.openxmlformats-officedocument.customXmlProperties+xml"/>
  <Override PartName="/customXml/itemProps116.xml" ContentType="application/vnd.openxmlformats-officedocument.customXmlProperties+xml"/>
  <Override PartName="/customXml/itemProps117.xml" ContentType="application/vnd.openxmlformats-officedocument.customXmlProperties+xml"/>
  <Override PartName="/customXml/itemProps118.xml" ContentType="application/vnd.openxmlformats-officedocument.customXmlProperties+xml"/>
  <Override PartName="/customXml/itemProps119.xml" ContentType="application/vnd.openxmlformats-officedocument.customXmlProperties+xml"/>
  <Override PartName="/customXml/itemProps120.xml" ContentType="application/vnd.openxmlformats-officedocument.customXmlProperties+xml"/>
  <Override PartName="/customXml/itemProps121.xml" ContentType="application/vnd.openxmlformats-officedocument.customXmlProperties+xml"/>
  <Override PartName="/customXml/itemProps122.xml" ContentType="application/vnd.openxmlformats-officedocument.customXmlProperties+xml"/>
  <Override PartName="/customXml/itemProps123.xml" ContentType="application/vnd.openxmlformats-officedocument.customXmlProperties+xml"/>
  <Override PartName="/xl/volatileDependencies.xml" ContentType="application/vnd.openxmlformats-officedocument.spreadsheetml.volatileDependenc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hidePivotFieldList="1" defaultThemeVersion="166925"/>
  <mc:AlternateContent xmlns:mc="http://schemas.openxmlformats.org/markup-compatibility/2006">
    <mc:Choice Requires="x15">
      <x15ac:absPath xmlns:x15ac="http://schemas.microsoft.com/office/spreadsheetml/2010/11/ac" url="C:\Users\Computer\Documents\my excel notes and work\_Finished_Spreadsheets_\"/>
    </mc:Choice>
  </mc:AlternateContent>
  <xr:revisionPtr revIDLastSave="0" documentId="13_ncr:1_{F3D2FA79-3512-4932-B798-EBB5DFB0FE0E}" xr6:coauthVersionLast="45" xr6:coauthVersionMax="45" xr10:uidLastSave="{00000000-0000-0000-0000-000000000000}"/>
  <workbookProtection workbookAlgorithmName="SHA-512" workbookHashValue="bPF8LdRiI19mJFaOtBePKJWeDmEURauJLS3Hlp/RBSkqikl19PunspKrt8F1OsXEH7xZJazCCvDfw43LfbDj4g==" workbookSaltValue="nFHO+bkb9VPYZxGcY2/jpA==" workbookSpinCount="100000" lockStructure="1"/>
  <bookViews>
    <workbookView xWindow="-120" yWindow="-120" windowWidth="24240" windowHeight="13140" xr2:uid="{DE91BA2B-30C3-4F51-B0BD-EE45A816ADB0}"/>
  </bookViews>
  <sheets>
    <sheet name="Introduction" sheetId="32" r:id="rId1"/>
    <sheet name="State" sheetId="14" r:id="rId2"/>
    <sheet name="Characteristics" sheetId="12" r:id="rId3"/>
    <sheet name="Participant Type" sheetId="31" r:id="rId4"/>
    <sheet name="Victims" sheetId="29" r:id="rId5"/>
    <sheet name="Gun Type" sheetId="25" r:id="rId6"/>
    <sheet name="Subject Status" sheetId="26" r:id="rId7"/>
    <sheet name="Sample" sheetId="33" r:id="rId8"/>
    <sheet name="Info" sheetId="4" state="hidden" r:id="rId9"/>
    <sheet name="PTHidden" sheetId="17" state="hidden" r:id="rId10"/>
    <sheet name="Tables" sheetId="10" state="hidden" r:id="rId11"/>
    <sheet name="Colours" sheetId="16" state="hidden" r:id="rId12"/>
  </sheets>
  <definedNames>
    <definedName name="_xlcn.WorksheetConnection_gunviolencedatasetV2.xlsxdisDeathsFrequency" hidden="1">disDeathsFrequency[]</definedName>
    <definedName name="_xlcn.WorksheetConnection_gunviolencedatasetV2TESTDELETEJUSTFORTESTING.xlsxdAgeFrequencyTable" hidden="1">dAgeFrequencyTable[]</definedName>
    <definedName name="_xlcn.WorksheetConnection_gunviolencedatasetV2TESTDELETEJUSTFORTESTING.xlsxdAgeGroups" hidden="1">dAgeGroups[]</definedName>
    <definedName name="ExternalData_1" localSheetId="8" hidden="1">Info!$A$1:$A$30</definedName>
    <definedName name="Slicer_state">#N/A</definedName>
    <definedName name="Slicer_state1">#N/A</definedName>
    <definedName name="Slicer_state2">#N/A</definedName>
    <definedName name="Slicer_Year">#N/A</definedName>
    <definedName name="Slicer_Year1">#N/A</definedName>
  </definedNames>
  <calcPr calcId="191029"/>
  <pivotCaches>
    <pivotCache cacheId="0" r:id="rId13"/>
    <pivotCache cacheId="1" r:id="rId14"/>
    <pivotCache cacheId="6" r:id="rId15"/>
    <pivotCache cacheId="7" r:id="rId16"/>
    <pivotCache cacheId="8" r:id="rId17"/>
    <pivotCache cacheId="9" r:id="rId18"/>
    <pivotCache cacheId="10" r:id="rId19"/>
    <pivotCache cacheId="11" r:id="rId20"/>
    <pivotCache cacheId="12" r:id="rId21"/>
    <pivotCache cacheId="13" r:id="rId22"/>
    <pivotCache cacheId="14" r:id="rId23"/>
    <pivotCache cacheId="15" r:id="rId24"/>
    <pivotCache cacheId="16" r:id="rId25"/>
    <pivotCache cacheId="17" r:id="rId26"/>
    <pivotCache cacheId="18" r:id="rId27"/>
    <pivotCache cacheId="38" r:id="rId28"/>
    <pivotCache cacheId="41" r:id="rId29"/>
    <pivotCache cacheId="44" r:id="rId30"/>
    <pivotCache cacheId="47" r:id="rId31"/>
  </pivotCaches>
  <extLst>
    <ext xmlns:x14="http://schemas.microsoft.com/office/spreadsheetml/2009/9/main" uri="{876F7934-8845-4945-9796-88D515C7AA90}">
      <x14:pivotCaches>
        <pivotCache cacheId="19" r:id="rId32"/>
        <pivotCache cacheId="20" r:id="rId33"/>
        <pivotCache cacheId="21" r:id="rId34"/>
        <pivotCache cacheId="22" r:id="rId35"/>
        <pivotCache cacheId="23" r:id="rId36"/>
      </x14:pivotCaches>
    </ext>
    <ext xmlns:x14="http://schemas.microsoft.com/office/spreadsheetml/2009/9/main" uri="{BBE1A952-AA13-448e-AADC-164F8A28A991}">
      <x14:slicerCaches>
        <x14:slicerCache r:id="rId37"/>
        <x14:slicerCache r:id="rId38"/>
        <x14:slicerCache r:id="rId39"/>
        <x14:slicerCache r:id="rId40"/>
        <x14:slicerCache r:id="rId41"/>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dDate_03e4e608-dce7-442e-90e6-3ac2c0755187" name="dDate" connection="Query - dDate"/>
          <x15:modelTable id="dState_ceb0a7ce-df5a-4830-9b4b-b655404b98ae" name="dState" connection="Query - dState"/>
          <x15:modelTable id="fKilledOrInjured_b5e03d46-fcce-456c-be39-e1e15258faad" name="fKilledOrInjured" connection="Query - fKilledOrInjured"/>
          <x15:modelTable id="dIncidentID_14ac3ade-ce6f-4ad3-b51b-80b9560ebb2c" name="dIncidentID" connection="Query - dIncidentID"/>
          <x15:modelTable id="A_21e89391-fa8f-44b9-b5b9-b170154f49ef" name="A" connection="Query - Measures"/>
          <x15:modelTable id="dGunType_c2d5592e-18ed-4ab3-9a64-32041c8ab699" name="dGunType" connection="Query - dGunType"/>
          <x15:modelTable id="fIncidentCharacteristics_3b5aaffb-e5c7-4358-a1a7-011ec362a5d4" name="fIncidentCharacteristics" connection="Query - fIncidentCharacteristics"/>
          <x15:modelTable id="dPStatus_c5f1b9c4-1495-4c4f-b194-9dbc5c92bf99" name="dPStatus" connection="Query - dPStatus"/>
          <x15:modelTable id="dPType_3ea424d1-24b7-4a39-b3af-96287eba2ae7" name="dPType" connection="Query - dPType"/>
          <x15:modelTable id="fDataset_937949ca-e099-418c-9c07-2d85207cb8dc" name="fDataset" connection="Query - fDataset"/>
          <x15:modelTable id="Measures2_ee3c1f7e-b0e7-409e-a18e-e186767c9054" name="Measures2" connection="Query - Measures2"/>
          <x15:modelTable id="SheetLabels_41d48845-47c7-46ac-bfb3-3667176726cb" name="SheetLabels" connection="Query - SheetLabels"/>
          <x15:modelTable id="SuspectsMeasures_a08b7a8f-bbda-478e-8c6a-f2190fd4fdbb" name="SuspectsMeasures" connection="Query - SuspectsMeasures"/>
          <x15:modelTable id="disDeathsFrequency" name="disDeathsFrequency" connection="WorksheetConnection_gun violence dataset V2.xlsx!disDeathsFrequency"/>
          <x15:modelTable id="dAgeGroups" name="dAgeGroups" connection="WorksheetConnection_gun violence dataset V2 TEST DELETE JUST FOR TESTING.xlsx!dAgeGroups"/>
          <x15:modelTable id="dAgeFrequencyTable" name="dAgeFrequencyTable" connection="WorksheetConnection_gun violence dataset V2 TEST DELETE JUST FOR TESTING.xlsx!dAgeFrequencyTable"/>
        </x15:modelTables>
        <x15:modelRelationships>
          <x15:modelRelationship fromTable="fIncidentCharacteristics" fromColumn="date" toTable="dDate" toColumn="Date"/>
          <x15:modelRelationship fromTable="fIncidentCharacteristics" fromColumn="state" toTable="dState" toColumn="state"/>
          <x15:modelRelationship fromTable="fDataset" fromColumn="date" toTable="dDate" toColumn="Date"/>
          <x15:modelRelationship fromTable="fDataset" fromColumn="incident_id" toTable="fKilledOrInjured" toColumn="incident_id"/>
          <x15:modelRelationship fromTable="fDataset" fromColumn="state" toTable="dState" toColumn="state"/>
          <x15:modelRelationship fromTable="fDataset" fromColumn="GunType" toTable="dGunType" toColumn="gun_type"/>
          <x15:modelRelationship fromTable="fDataset" fromColumn="ParticipantType" toTable="dPType" toColumn="PType"/>
          <x15:modelRelationship fromTable="fDataset" fromColumn="ParticipantStatus" toTable="dPStatus" toColumn="PStatus"/>
          <x15:modelRelationship fromTable="fDataset" fromColumn="ParticipantAgeGroup" toTable="dAgeGroups" toColumn="AgeGroup"/>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 i="31" l="1"/>
  <c r="A1" i="25"/>
  <c r="A1" i="12"/>
  <c r="A1" i="26"/>
  <c r="A1" i="29"/>
  <c r="B1" i="14"/>
  <c r="AH2" i="14"/>
  <c r="AG2" i="14"/>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A514072-D1D4-4809-9964-2A28E8B201D9}" name="Query - dDate" description="Connection to the 'dDate' query in the workbook." type="100" refreshedVersion="6" minRefreshableVersion="5">
    <extLst>
      <ext xmlns:x15="http://schemas.microsoft.com/office/spreadsheetml/2010/11/main" uri="{DE250136-89BD-433C-8126-D09CA5730AF9}">
        <x15:connection id="cf379878-acb7-491c-ba90-557948c355ac">
          <x15:oledbPr connection="Provider=Microsoft.Mashup.OleDb.1;Data Source=$Workbook$;Location=dDate;Extended Properties=&quot;&quot;">
            <x15:dbTables>
              <x15:dbTable name="dDate"/>
            </x15:dbTables>
          </x15:oledbPr>
        </x15:connection>
      </ext>
    </extLst>
  </connection>
  <connection id="2" xr16:uid="{C48AD0A7-C8D3-42A9-9CF8-B5048A3C0AB3}" name="Query - dGunType" description="Connection to the 'dGunType' query in the workbook." type="100" refreshedVersion="6" minRefreshableVersion="5">
    <extLst>
      <ext xmlns:x15="http://schemas.microsoft.com/office/spreadsheetml/2010/11/main" uri="{DE250136-89BD-433C-8126-D09CA5730AF9}">
        <x15:connection id="5ee6207b-7612-4539-91fb-d5ef5d9f0663">
          <x15:oledbPr connection="Provider=Microsoft.Mashup.OleDb.1;Data Source=$Workbook$;Location=dGunType;Extended Properties=&quot;&quot;">
            <x15:dbTables>
              <x15:dbTable name="dGunType"/>
            </x15:dbTables>
          </x15:oledbPr>
        </x15:connection>
      </ext>
    </extLst>
  </connection>
  <connection id="3" xr16:uid="{A6366DB4-430E-458A-AFEC-EBAD9F134E1C}" name="Query - dIncidentID" description="Connection to the 'dIncidentID' query in the workbook." type="100" refreshedVersion="6" minRefreshableVersion="5">
    <extLst>
      <ext xmlns:x15="http://schemas.microsoft.com/office/spreadsheetml/2010/11/main" uri="{DE250136-89BD-433C-8126-D09CA5730AF9}">
        <x15:connection id="ea05e7af-a53d-4b0d-9685-6822d5933e3c">
          <x15:oledbPr connection="Provider=Microsoft.Mashup.OleDb.1;Data Source=$Workbook$;Location=dIncidentID;Extended Properties=&quot;&quot;">
            <x15:dbTables>
              <x15:dbTable name="dIncidentID"/>
            </x15:dbTables>
          </x15:oledbPr>
        </x15:connection>
      </ext>
    </extLst>
  </connection>
  <connection id="4" xr16:uid="{931E382F-8F96-4086-A15B-2D1DD8217DA0}" name="Query - dPStatus" description="Connection to the 'dPStatus' query in the workbook." type="100" refreshedVersion="6" minRefreshableVersion="5">
    <extLst>
      <ext xmlns:x15="http://schemas.microsoft.com/office/spreadsheetml/2010/11/main" uri="{DE250136-89BD-433C-8126-D09CA5730AF9}">
        <x15:connection id="b3181520-5329-4e0c-bbfd-372d68147193">
          <x15:oledbPr connection="Provider=Microsoft.Mashup.OleDb.1;Data Source=$Workbook$;Location=dPStatus;Extended Properties=&quot;&quot;">
            <x15:dbTables>
              <x15:dbTable name="dPStatus"/>
            </x15:dbTables>
          </x15:oledbPr>
        </x15:connection>
      </ext>
    </extLst>
  </connection>
  <connection id="5" xr16:uid="{2D96920B-76D1-4C64-8A56-3A29FB82F719}" name="Query - dPType" description="Connection to the 'dPType' query in the workbook." type="100" refreshedVersion="6" minRefreshableVersion="5">
    <extLst>
      <ext xmlns:x15="http://schemas.microsoft.com/office/spreadsheetml/2010/11/main" uri="{DE250136-89BD-433C-8126-D09CA5730AF9}">
        <x15:connection id="f8a30939-17e7-4f62-bf31-a1ea66526ef8">
          <x15:oledbPr connection="Provider=Microsoft.Mashup.OleDb.1;Data Source=$Workbook$;Location=dPType;Extended Properties=&quot;&quot;">
            <x15:dbTables>
              <x15:dbTable name="dPType"/>
            </x15:dbTables>
          </x15:oledbPr>
        </x15:connection>
      </ext>
    </extLst>
  </connection>
  <connection id="6" xr16:uid="{DA2BCDEF-D9CE-455A-A02A-A56A17DC4B85}" name="Query - dState" description="Connection to the 'dState' query in the workbook." type="100" refreshedVersion="6" minRefreshableVersion="5">
    <extLst>
      <ext xmlns:x15="http://schemas.microsoft.com/office/spreadsheetml/2010/11/main" uri="{DE250136-89BD-433C-8126-D09CA5730AF9}">
        <x15:connection id="4ce205ab-453b-4084-ac88-18f5fb13b5c4">
          <x15:oledbPr connection="Provider=Microsoft.Mashup.OleDb.1;Data Source=$Workbook$;Location=dState;Extended Properties=&quot;&quot;">
            <x15:dbTables>
              <x15:dbTable name="dState"/>
            </x15:dbTables>
          </x15:oledbPr>
        </x15:connection>
      </ext>
    </extLst>
  </connection>
  <connection id="7" xr16:uid="{98057268-5D9B-4229-AA75-5036BD511BB7}" name="Query - fDataset" description="Connection to the 'fDataset' query in the workbook." type="100" refreshedVersion="6" minRefreshableVersion="5">
    <extLst>
      <ext xmlns:x15="http://schemas.microsoft.com/office/spreadsheetml/2010/11/main" uri="{DE250136-89BD-433C-8126-D09CA5730AF9}">
        <x15:connection id="4cf1d630-62dd-495e-a84a-52c223f77876">
          <x15:oledbPr connection="Provider=Microsoft.Mashup.OleDb.1;Data Source=$Workbook$;Location=fDataset;Extended Properties=&quot;&quot;">
            <x15:dbTables>
              <x15:dbTable name="fDataset"/>
            </x15:dbTables>
          </x15:oledbPr>
        </x15:connection>
      </ext>
    </extLst>
  </connection>
  <connection id="8" xr16:uid="{7F40BFE0-A8E5-4BBB-8DAA-CC573BB8C1D9}" keepAlive="1" name="Query - fGunStolen" description="Connection to the 'fGunStolen' query in the workbook." type="5" refreshedVersion="0" background="1">
    <dbPr connection="Provider=Microsoft.Mashup.OleDb.1;Data Source=$Workbook$;Location=fGunStolen;Extended Properties=&quot;&quot;" command="SELECT * FROM [fGunStolen]"/>
  </connection>
  <connection id="9" xr16:uid="{6072C9DD-F229-4DBE-BC67-0C8366ACB5C2}" keepAlive="1" name="Query - fGunType" description="Connection to the 'fGunType' query in the workbook." type="5" refreshedVersion="0" background="1">
    <dbPr connection="Provider=Microsoft.Mashup.OleDb.1;Data Source=$Workbook$;Location=fGunType;Extended Properties=&quot;&quot;" command="SELECT * FROM [fGunType]"/>
  </connection>
  <connection id="10" xr16:uid="{5EE938DE-F284-451D-B5B8-CCBEA2AF988D}" name="Query - fIncidentCharacteristics" description="Connection to the 'fIncidentCharacteristics' query in the workbook." type="100" refreshedVersion="6" minRefreshableVersion="5">
    <extLst>
      <ext xmlns:x15="http://schemas.microsoft.com/office/spreadsheetml/2010/11/main" uri="{DE250136-89BD-433C-8126-D09CA5730AF9}">
        <x15:connection id="f691fae7-7e74-47af-8cc8-adfdd9c58bae"/>
      </ext>
    </extLst>
  </connection>
  <connection id="11" xr16:uid="{ED6FF1C3-C065-4C7F-93CD-4E65845D8301}" name="Query - fKilledOrInjured" description="Connection to the 'fKilledOrInjured' query in the workbook." type="100" refreshedVersion="6" minRefreshableVersion="5">
    <extLst>
      <ext xmlns:x15="http://schemas.microsoft.com/office/spreadsheetml/2010/11/main" uri="{DE250136-89BD-433C-8126-D09CA5730AF9}">
        <x15:connection id="104307f7-e9c1-490a-81ae-0fa254cd2ede">
          <x15:oledbPr connection="Provider=Microsoft.Mashup.OleDb.1;Data Source=$Workbook$;Location=fKilledOrInjured;Extended Properties=&quot;&quot;">
            <x15:dbTables>
              <x15:dbTable name="fKilledOrInjured"/>
            </x15:dbTables>
          </x15:oledbPr>
        </x15:connection>
      </ext>
    </extLst>
  </connection>
  <connection id="12" xr16:uid="{73F0D73C-6C91-4BDB-8B95-545692C66ED0}" keepAlive="1" name="Query - fLocation" description="Connection to the 'fLocation' query in the workbook." type="5" refreshedVersion="0" background="1">
    <dbPr connection="Provider=Microsoft.Mashup.OleDb.1;Data Source=$Workbook$;Location=fLocation;Extended Properties=&quot;&quot;" command="SELECT * FROM [fLocation]"/>
  </connection>
  <connection id="13" xr16:uid="{7C33112A-39A7-4A54-B677-36A54F9AD7FF}" keepAlive="1" name="Query - fParticipantAge" description="Connection to the 'fParticipantAge' query in the workbook." type="5" refreshedVersion="0" background="1">
    <dbPr connection="Provider=Microsoft.Mashup.OleDb.1;Data Source=$Workbook$;Location=fParticipantAge;Extended Properties=&quot;&quot;" command="SELECT * FROM [fParticipantAge]"/>
  </connection>
  <connection id="14" xr16:uid="{38C192D8-F436-448B-AC11-70B0B549AC07}" keepAlive="1" name="Query - fParticipantAgeGroup" description="Connection to the 'fParticipantAgeGroup' query in the workbook." type="5" refreshedVersion="0" background="1">
    <dbPr connection="Provider=Microsoft.Mashup.OleDb.1;Data Source=$Workbook$;Location=fParticipantAgeGroup;Extended Properties=&quot;&quot;" command="SELECT * FROM [fParticipantAgeGroup]"/>
  </connection>
  <connection id="15" xr16:uid="{5FE497DF-10D3-4415-85C4-8BE255C73A36}" keepAlive="1" name="Query - fParticipantGender" description="Connection to the 'fParticipantGender' query in the workbook." type="5" refreshedVersion="0" background="1">
    <dbPr connection="Provider=Microsoft.Mashup.OleDb.1;Data Source=$Workbook$;Location=fParticipantGender;Extended Properties=&quot;&quot;" command="SELECT * FROM [fParticipantGender]"/>
  </connection>
  <connection id="16" xr16:uid="{2F359806-2BB8-43BB-BFE5-824F7BD6119E}" keepAlive="1" name="Query - fParticipantName" description="Connection to the 'fParticipantName' query in the workbook." type="5" refreshedVersion="0" background="1">
    <dbPr connection="Provider=Microsoft.Mashup.OleDb.1;Data Source=$Workbook$;Location=fParticipantName;Extended Properties=&quot;&quot;" command="SELECT * FROM [fParticipantName]"/>
  </connection>
  <connection id="17" xr16:uid="{C87BE4C5-AF33-4D24-869C-C0244786C28B}" keepAlive="1" name="Query - fParticipantRelationship" description="Connection to the 'fParticipantRelationship' query in the workbook." type="5" refreshedVersion="0" background="1">
    <dbPr connection="Provider=Microsoft.Mashup.OleDb.1;Data Source=$Workbook$;Location=fParticipantRelationship;Extended Properties=&quot;&quot;" command="SELECT * FROM [fParticipantRelationship]"/>
  </connection>
  <connection id="18" xr16:uid="{C6BE1A1C-6744-4DEB-86E7-4C2ECF9437DC}" keepAlive="1" name="Query - fParticipantStatus" description="Connection to the 'fParticipantStatus' query in the workbook." type="5" refreshedVersion="0" background="1">
    <dbPr connection="Provider=Microsoft.Mashup.OleDb.1;Data Source=$Workbook$;Location=fParticipantStatus;Extended Properties=&quot;&quot;" command="SELECT * FROM [fParticipantStatus]"/>
  </connection>
  <connection id="19" xr16:uid="{AB87CD62-6040-4ACD-AFE3-A755B9801F1A}" keepAlive="1" name="Query - fParticipantType" description="Connection to the 'fParticipantType' query in the workbook." type="5" refreshedVersion="0" background="1">
    <dbPr connection="Provider=Microsoft.Mashup.OleDb.1;Data Source=$Workbook$;Location=fParticipantType;Extended Properties=&quot;&quot;" command="SELECT * FROM [fParticipantType]"/>
  </connection>
  <connection id="20" xr16:uid="{18D5D705-6C0B-4229-9EC6-925096F9CA91}" name="Query - Measures" description="Connection to the 'Measures' query in the workbook." type="100" refreshedVersion="6" minRefreshableVersion="5">
    <extLst>
      <ext xmlns:x15="http://schemas.microsoft.com/office/spreadsheetml/2010/11/main" uri="{DE250136-89BD-433C-8126-D09CA5730AF9}">
        <x15:connection id="22e914f8-ad67-4cc8-a093-2b647c4fb9b9">
          <x15:oledbPr connection="Provider=Microsoft.Mashup.OleDb.1;Data Source=$Workbook$;Location=Measures;Extended Properties=&quot;&quot;">
            <x15:dbTables>
              <x15:dbTable name="Measures"/>
            </x15:dbTables>
          </x15:oledbPr>
        </x15:connection>
      </ext>
    </extLst>
  </connection>
  <connection id="21" xr16:uid="{559FC6B5-A188-44FA-8A29-45E6C69B45A4}" name="Query - Measures2" description="Connection to the 'Measures2' query in the workbook." type="100" refreshedVersion="6" minRefreshableVersion="5">
    <extLst>
      <ext xmlns:x15="http://schemas.microsoft.com/office/spreadsheetml/2010/11/main" uri="{DE250136-89BD-433C-8126-D09CA5730AF9}">
        <x15:connection id="7e9c942e-50b7-49f3-af57-49f7b336a469">
          <x15:oledbPr connection="Provider=Microsoft.Mashup.OleDb.1;Data Source=$Workbook$;Location=Measures2;Extended Properties=&quot;&quot;">
            <x15:dbTables>
              <x15:dbTable name="Measures2"/>
            </x15:dbTables>
          </x15:oledbPr>
        </x15:connection>
      </ext>
    </extLst>
  </connection>
  <connection id="22" xr16:uid="{C4E3E1E5-6485-4DB8-8BE0-F23C6F925FA5}" name="Query - SheetLabels" description="Connection to the 'SheetLabels' query in the workbook." type="100" refreshedVersion="6" minRefreshableVersion="5">
    <extLst>
      <ext xmlns:x15="http://schemas.microsoft.com/office/spreadsheetml/2010/11/main" uri="{DE250136-89BD-433C-8126-D09CA5730AF9}">
        <x15:connection id="fc39c2a5-585a-4c72-8ae9-eff5069f40ab"/>
      </ext>
    </extLst>
  </connection>
  <connection id="23" xr16:uid="{425B2E2F-BBCF-4DEB-8327-3B991F94F53E}" name="Query - SuspectsMeasures" description="Connection to the 'SuspectsMeasures' query in the workbook." type="100" refreshedVersion="6" minRefreshableVersion="5">
    <extLst>
      <ext xmlns:x15="http://schemas.microsoft.com/office/spreadsheetml/2010/11/main" uri="{DE250136-89BD-433C-8126-D09CA5730AF9}">
        <x15:connection id="bece53c8-ffb8-455b-9458-f24921d63075"/>
      </ext>
    </extLst>
  </connection>
  <connection id="24" xr16:uid="{DD2A2E23-071C-4273-95C8-3695E7353A76}" keepAlive="1" name="Query - temp_for_avoiding_lazy_evaluation" description="Connection to the 'temp_for_avoiding_lazy_evaluation' query in the workbook." type="5" refreshedVersion="0" background="1">
    <dbPr connection="Provider=Microsoft.Mashup.OleDb.1;Data Source=$Workbook$;Location=temp_for_avoiding_lazy_evaluation;Extended Properties=&quot;&quot;" command="SELECT * FROM [temp_for_avoiding_lazy_evaluation]"/>
  </connection>
  <connection id="25" xr16:uid="{A73AE69D-E1C5-41D8-A429-7F1F54A9C1DF}" keepAlive="1" name="Query - temp_for_avoiding_lazy_evaluation (2)" description="Connection to the 'temp_for_avoiding_lazy_evaluation (2)' query in the workbook." type="5" refreshedVersion="6" background="1" saveData="1">
    <dbPr connection="Provider=Microsoft.Mashup.OleDb.1;Data Source=$Workbook$;Location=&quot;temp_for_avoiding_lazy_evaluation (2)&quot;;Extended Properties=&quot;&quot;" command="SELECT * FROM [temp_for_avoiding_lazy_evaluation (2)]"/>
  </connection>
  <connection id="26" xr16:uid="{E817AB56-DFBB-4B65-A627-6B86DBEC99B4}" keepAlive="1" name="ThisWorkbookDataModel" description="Data Mode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7" xr16:uid="{8F5E2907-1E47-4FCD-9FEE-C0E55E468799}" name="WorksheetConnection_gun violence dataset V2 TEST DELETE JUST FOR TESTING.xlsx!dAgeFrequencyTable" type="102" refreshedVersion="6" minRefreshableVersion="5">
    <extLst>
      <ext xmlns:x15="http://schemas.microsoft.com/office/spreadsheetml/2010/11/main" uri="{DE250136-89BD-433C-8126-D09CA5730AF9}">
        <x15:connection id="dAgeFrequencyTable">
          <x15:rangePr sourceName="_xlcn.WorksheetConnection_gunviolencedatasetV2TESTDELETEJUSTFORTESTING.xlsxdAgeFrequencyTable"/>
        </x15:connection>
      </ext>
    </extLst>
  </connection>
  <connection id="28" xr16:uid="{95B7348F-B6C4-4954-B40A-9D3583296DB6}" name="WorksheetConnection_gun violence dataset V2 TEST DELETE JUST FOR TESTING.xlsx!dAgeGroups" type="102" refreshedVersion="6" minRefreshableVersion="5">
    <extLst>
      <ext xmlns:x15="http://schemas.microsoft.com/office/spreadsheetml/2010/11/main" uri="{DE250136-89BD-433C-8126-D09CA5730AF9}">
        <x15:connection id="dAgeGroups">
          <x15:rangePr sourceName="_xlcn.WorksheetConnection_gunviolencedatasetV2TESTDELETEJUSTFORTESTING.xlsxdAgeGroups"/>
        </x15:connection>
      </ext>
    </extLst>
  </connection>
  <connection id="29" xr16:uid="{55AD9A07-7FE4-4CEB-A877-8DA36B43741C}" name="WorksheetConnection_gun violence dataset V2.xlsx!disDeathsFrequency" type="102" refreshedVersion="6" minRefreshableVersion="5">
    <extLst>
      <ext xmlns:x15="http://schemas.microsoft.com/office/spreadsheetml/2010/11/main" uri="{DE250136-89BD-433C-8126-D09CA5730AF9}">
        <x15:connection id="disDeathsFrequency">
          <x15:rangePr sourceName="_xlcn.WorksheetConnection_gunviolencedatasetV2.xlsxdisDeathsFrequency"/>
        </x15:connection>
      </ext>
    </extLst>
  </connection>
</connections>
</file>

<file path=xl/metadata.xml><?xml version="1.0" encoding="utf-8"?>
<metadata xmlns="http://schemas.openxmlformats.org/spreadsheetml/2006/main">
  <metadataTypes count="1">
    <metadataType name="XLMDX" minSupportedVersion="120000" copy="1" pasteAll="1" pasteValues="1" merge="1" splitFirst="1" rowColShift="1" clearFormats="1" clearComments="1" assign="1" coerce="1"/>
  </metadataTypes>
  <metadataStrings count="7">
    <s v="ThisWorkbookDataModel"/>
    <s v="[Measures].[By State Sheet Label]"/>
    <s v="[Measures].[By Age Group Sheet Label]"/>
    <s v="[Measures].[By Subject Status Group Sheet Label]"/>
    <s v="[Measures].[Victim Deaths/Injuries by Age Group Sheet Label]"/>
    <s v="[Measures].[Incident Characteristics by Year Sheet Label]"/>
    <s v="[Measures].[Participant Type by Age Group Sheet Label]"/>
  </metadataStrings>
  <mdxMetadata count="6">
    <mdx n="0" f="v">
      <t c="1" fi="0">
        <n x="1"/>
      </t>
    </mdx>
    <mdx n="0" f="v">
      <t c="1" fi="0">
        <n x="2"/>
      </t>
    </mdx>
    <mdx n="0" f="v">
      <t c="1" fi="0">
        <n x="3"/>
      </t>
    </mdx>
    <mdx n="0" f="v">
      <t c="1" fi="0">
        <n x="4"/>
      </t>
    </mdx>
    <mdx n="0" f="v">
      <t c="1" fi="0">
        <n x="5"/>
      </t>
    </mdx>
    <mdx n="0" f="v">
      <t c="1" fi="0">
        <n x="6"/>
      </t>
    </mdx>
  </mdxMetadata>
  <valueMetadata count="6">
    <bk>
      <rc t="1" v="0"/>
    </bk>
    <bk>
      <rc t="1" v="1"/>
    </bk>
    <bk>
      <rc t="1" v="2"/>
    </bk>
    <bk>
      <rc t="1" v="3"/>
    </bk>
    <bk>
      <rc t="1" v="4"/>
    </bk>
    <bk>
      <rc t="1" v="5"/>
    </bk>
  </valueMetadata>
</metadata>
</file>

<file path=xl/sharedStrings.xml><?xml version="1.0" encoding="utf-8"?>
<sst xmlns="http://schemas.openxmlformats.org/spreadsheetml/2006/main" count="1019" uniqueCount="398">
  <si>
    <t>state</t>
  </si>
  <si>
    <t>Column1</t>
  </si>
  <si>
    <t>incident_id</t>
  </si>
  <si>
    <t>date</t>
  </si>
  <si>
    <t>city_or_county</t>
  </si>
  <si>
    <t>address</t>
  </si>
  <si>
    <t>n_killed</t>
  </si>
  <si>
    <t>n_injured</t>
  </si>
  <si>
    <t>incident_url</t>
  </si>
  <si>
    <t>source_url</t>
  </si>
  <si>
    <t>incident_url_fields_missing</t>
  </si>
  <si>
    <t>congressional_district</t>
  </si>
  <si>
    <t>gun_stolen</t>
  </si>
  <si>
    <t>gun_type</t>
  </si>
  <si>
    <t>incident_characteristics</t>
  </si>
  <si>
    <t>latitude</t>
  </si>
  <si>
    <t>location_description</t>
  </si>
  <si>
    <t>longitude</t>
  </si>
  <si>
    <t>n_guns_involved</t>
  </si>
  <si>
    <t>notes</t>
  </si>
  <si>
    <t>participant_age</t>
  </si>
  <si>
    <t>participant_age_group</t>
  </si>
  <si>
    <t>participant_gender</t>
  </si>
  <si>
    <t>participant_name</t>
  </si>
  <si>
    <t>participant_relationship</t>
  </si>
  <si>
    <t>participant_status</t>
  </si>
  <si>
    <t>participant_type</t>
  </si>
  <si>
    <t>sources</t>
  </si>
  <si>
    <t>state_house_district</t>
  </si>
  <si>
    <t>state_senate_district</t>
  </si>
  <si>
    <t>Unique Number.</t>
  </si>
  <si>
    <t>236977 rows</t>
  </si>
  <si>
    <t>not needed</t>
  </si>
  <si>
    <t>Integer, per incident</t>
  </si>
  <si>
    <t>Multiple choices</t>
  </si>
  <si>
    <t>Needs to be split by delimiter</t>
  </si>
  <si>
    <t>0::Unknown||1::Unknown</t>
  </si>
  <si>
    <t>0::Handgun||1::Handgun</t>
  </si>
  <si>
    <t>Shot - Dead (murder, accidental, suicide)||Home Invasion||Home Invasion - Resident killed||Mass Shooting (4+ victims injured or killed excluding the subject/suspect/perpetrator, one location)||Armed robbery with injury/death and/or evidence of DGU found</t>
  </si>
  <si>
    <t>Integer.</t>
  </si>
  <si>
    <t>Has some crazy high numbers, like 400, as this is the amount of guns retrieved at a scene. So not useful.</t>
  </si>
  <si>
    <t>0::25||1::31||2::33||3::34||4::33</t>
  </si>
  <si>
    <t>0::Adult 18+||1::Adult 18+||2::Adult 18+||3::Adult 18+||4::Adult 18+</t>
  </si>
  <si>
    <t>0::Male||1::Male||3::Male||4::Female</t>
  </si>
  <si>
    <t>0::Damien Bell||1::Desmen Noble||2::Herman Seagers||3::Ladd Tate Sr||4::Tallis Moore</t>
  </si>
  <si>
    <t>some blank</t>
  </si>
  <si>
    <t>most blank</t>
  </si>
  <si>
    <t>4::Drive by - Random victims||5::Drive by - Random victims||6::Drive by - Random victims</t>
  </si>
  <si>
    <t>0::Killed||1::Killed||2::Killed||3::Killed||4::Unharmed, Arrested||5::Unharmed, Arrested</t>
  </si>
  <si>
    <t>0::Victim||1::Victim||2::Victim||3::Victim||4::Subject-Suspect</t>
  </si>
  <si>
    <t>Column2</t>
  </si>
  <si>
    <t>Column3</t>
  </si>
  <si>
    <t>Column4</t>
  </si>
  <si>
    <t>text</t>
  </si>
  <si>
    <t>Description</t>
  </si>
  <si>
    <t>Single or Multiple</t>
  </si>
  <si>
    <t>Single</t>
  </si>
  <si>
    <t>Multiple</t>
  </si>
  <si>
    <t>We have a key built in to help us Index</t>
  </si>
  <si>
    <t>So:</t>
  </si>
  <si>
    <t>0 - Unknown</t>
  </si>
  <si>
    <t>1 - Unknown</t>
  </si>
  <si>
    <t>etc</t>
  </si>
  <si>
    <t>fGVDataset should contain Many side of entries</t>
  </si>
  <si>
    <t>Like Gun_Stolen, Gun_Type, Participant etc.</t>
  </si>
  <si>
    <t xml:space="preserve">OR, </t>
  </si>
  <si>
    <t>should Gun_Stolen/Gun_Type be in its own dimension table?</t>
  </si>
  <si>
    <t>Incident numbers will be unique.</t>
  </si>
  <si>
    <t>And create a relationship to fGVDataset</t>
  </si>
  <si>
    <t>whicch will contain multiple entries, like Participant etc</t>
  </si>
  <si>
    <t>Row Labels</t>
  </si>
  <si>
    <t>Grand Total</t>
  </si>
  <si>
    <t>5 - 9</t>
  </si>
  <si>
    <t>10 - 19</t>
  </si>
  <si>
    <t>20 - 49</t>
  </si>
  <si>
    <t>Label</t>
  </si>
  <si>
    <t>Min</t>
  </si>
  <si>
    <t>Max</t>
  </si>
  <si>
    <t>1</t>
  </si>
  <si>
    <t>2</t>
  </si>
  <si>
    <t>3</t>
  </si>
  <si>
    <t>4</t>
  </si>
  <si>
    <t>Order</t>
  </si>
  <si>
    <t>5</t>
  </si>
  <si>
    <t>6</t>
  </si>
  <si>
    <t>7</t>
  </si>
  <si>
    <t>8</t>
  </si>
  <si>
    <t>Column Labels</t>
  </si>
  <si>
    <t>10mm</t>
  </si>
  <si>
    <t>12 gauge</t>
  </si>
  <si>
    <t>16 gauge</t>
  </si>
  <si>
    <t>20 gauge</t>
  </si>
  <si>
    <t>22 LR</t>
  </si>
  <si>
    <t>223 Rem [AR-15]</t>
  </si>
  <si>
    <t>25 Auto</t>
  </si>
  <si>
    <t>300 Win</t>
  </si>
  <si>
    <t>30-06 Spr</t>
  </si>
  <si>
    <t>30-30 Win</t>
  </si>
  <si>
    <t>308 Win</t>
  </si>
  <si>
    <t>32 Auto</t>
  </si>
  <si>
    <t>357 Mag</t>
  </si>
  <si>
    <t>38 Spl</t>
  </si>
  <si>
    <t>380 Auto</t>
  </si>
  <si>
    <t>40 SW</t>
  </si>
  <si>
    <t>410 gauge</t>
  </si>
  <si>
    <t>44 Mag</t>
  </si>
  <si>
    <t>45 Auto</t>
  </si>
  <si>
    <t>7.62 [AK-47]</t>
  </si>
  <si>
    <t>9mm</t>
  </si>
  <si>
    <t>Handgun</t>
  </si>
  <si>
    <t>Other</t>
  </si>
  <si>
    <t>Rifle</t>
  </si>
  <si>
    <t>Shotgun</t>
  </si>
  <si>
    <t>Unknown</t>
  </si>
  <si>
    <t>Armed robbery with injury/death and/or evidence of DGU found</t>
  </si>
  <si>
    <t>Brandishing/flourishing/open carry/lost/found</t>
  </si>
  <si>
    <t>Home Invasion</t>
  </si>
  <si>
    <t>Injured</t>
  </si>
  <si>
    <t>28 gauge</t>
  </si>
  <si>
    <t>Killed</t>
  </si>
  <si>
    <t>California</t>
  </si>
  <si>
    <t>Arrested</t>
  </si>
  <si>
    <t>Pennsylvania</t>
  </si>
  <si>
    <t>Colorado</t>
  </si>
  <si>
    <t>North Carolina</t>
  </si>
  <si>
    <t>Ohio</t>
  </si>
  <si>
    <t>Unharmed</t>
  </si>
  <si>
    <t>Alabama</t>
  </si>
  <si>
    <t>Alaska</t>
  </si>
  <si>
    <t>Arizona</t>
  </si>
  <si>
    <t>Arkansas</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</si>
  <si>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</si>
  <si>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</si>
  <si>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</si>
  <si>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</si>
  <si>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</si>
  <si>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</si>
  <si>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</si>
  <si>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</si>
  <si>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</si>
  <si>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</si>
  <si>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</si>
  <si>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</si>
  <si>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</si>
  <si>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</si>
  <si>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</si>
  <si>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</si>
  <si>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</si>
  <si>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</si>
  <si>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</si>
  <si>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</si>
  <si>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</si>
  <si>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</si>
  <si>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</si>
  <si>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</si>
  <si>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</si>
  <si>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</si>
  <si>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</si>
  <si>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Dakota</t>
  </si>
  <si>
    <t>Oklahoma</t>
  </si>
  <si>
    <t>Oregon</t>
  </si>
  <si>
    <t>Rhode Island</t>
  </si>
  <si>
    <t>South Carolina</t>
  </si>
  <si>
    <t>South Dakota</t>
  </si>
  <si>
    <t>Tennessee</t>
  </si>
  <si>
    <t>Texas</t>
  </si>
  <si>
    <t>Utah</t>
  </si>
  <si>
    <t>Vermont</t>
  </si>
  <si>
    <t>Virginia</t>
  </si>
  <si>
    <t>Washington</t>
  </si>
  <si>
    <t>West Virginia</t>
  </si>
  <si>
    <t>Wisconsin</t>
  </si>
  <si>
    <t>Wyoming</t>
  </si>
  <si>
    <t>Shot</t>
  </si>
  <si>
    <t>Non-Shooting Incident</t>
  </si>
  <si>
    <t>Shots Fired</t>
  </si>
  <si>
    <t>Possession (gun(s) found during commission of other crimes)</t>
  </si>
  <si>
    <t>Officer Involved Incident</t>
  </si>
  <si>
    <t>ATF/LE Confiscation/Raid/Arrest</t>
  </si>
  <si>
    <t>Drug involvement</t>
  </si>
  <si>
    <t>Defensive Use</t>
  </si>
  <si>
    <t>Possession of gun by felon or prohibited person</t>
  </si>
  <si>
    <t>Officer Involved Shooting</t>
  </si>
  <si>
    <t>Accidental Shooting</t>
  </si>
  <si>
    <t>Drive-by (car to street, car to car)</t>
  </si>
  <si>
    <t>Institution/Group/Business</t>
  </si>
  <si>
    <t>Domestic Violence</t>
  </si>
  <si>
    <t>Stolen/Illegally owned gun{s} recovered during arrest/warrant</t>
  </si>
  <si>
    <t>Accidental/Negligent Discharge</t>
  </si>
  <si>
    <t>Gun(s) stolen from owner</t>
  </si>
  <si>
    <t>Gang involvement</t>
  </si>
  <si>
    <t>Suicide^</t>
  </si>
  <si>
    <t>TSA Action</t>
  </si>
  <si>
    <t>Car-jacking</t>
  </si>
  <si>
    <t>Bar/club incident</t>
  </si>
  <si>
    <t>Pistol-whipping</t>
  </si>
  <si>
    <t>Under the influence of alcohol or drugs (only applies to the subject/suspect/perpetrator )</t>
  </si>
  <si>
    <t>Non-Aggression Incident</t>
  </si>
  <si>
    <t>School Incident</t>
  </si>
  <si>
    <t>Kidnapping/abductions/hostage</t>
  </si>
  <si>
    <t>Murder/Suicide</t>
  </si>
  <si>
    <t>Gun at school, no death/injury</t>
  </si>
  <si>
    <t>Shootout (where VENN diagram of shooters and victims overlap)</t>
  </si>
  <si>
    <t>Road rage</t>
  </si>
  <si>
    <t>Criminal act with stolen gun</t>
  </si>
  <si>
    <t>Shots fired, no action (reported, no evidence found)</t>
  </si>
  <si>
    <t>Child Involved Incident</t>
  </si>
  <si>
    <t>Assault weapon (AR-15, AK-47, and ALL variants defined by law enforcement)</t>
  </si>
  <si>
    <t>BB/Pellet/Replica gun</t>
  </si>
  <si>
    <t>Mass Shooting (4+ victims injured or killed excluding the subject/suspect/perpetrator, one location)</t>
  </si>
  <si>
    <t>LOCKDOWN/ALERT ONLY: No GV Incident Occurred Onsite</t>
  </si>
  <si>
    <t>Implied Weapon</t>
  </si>
  <si>
    <t>Playing with gun</t>
  </si>
  <si>
    <t>Concealed Carry License</t>
  </si>
  <si>
    <t>House party</t>
  </si>
  <si>
    <t>Unlawful purchase/sale</t>
  </si>
  <si>
    <t>Animal shot/killed</t>
  </si>
  <si>
    <t>ShotSpotter</t>
  </si>
  <si>
    <t>Sex crime involving firearm</t>
  </si>
  <si>
    <t>Child injured (not child shooter)</t>
  </si>
  <si>
    <t>Gun shop robbery or burglary</t>
  </si>
  <si>
    <t>Accidental Shooting at a Business</t>
  </si>
  <si>
    <t>Police Targeted</t>
  </si>
  <si>
    <t>Hunting accident</t>
  </si>
  <si>
    <t>Cleaning gun</t>
  </si>
  <si>
    <t>Attempted Murder/Suicide (one variable unsuccessful)</t>
  </si>
  <si>
    <t>Child picked up &amp; fired gun</t>
  </si>
  <si>
    <t>Thought gun was unloaded</t>
  </si>
  <si>
    <t>Spree Shooting (multiple victims, multiple locations)</t>
  </si>
  <si>
    <t>Gun range/gun shop/gun show shooting</t>
  </si>
  <si>
    <t>School Shooting</t>
  </si>
  <si>
    <t>Child killed (not child shooter)</t>
  </si>
  <si>
    <t>Guns stolen from law enforcement</t>
  </si>
  <si>
    <t>Officer Involved Shooting - Accidental discharge</t>
  </si>
  <si>
    <t>Workplace shooting (disgruntled employee)</t>
  </si>
  <si>
    <t>Child with gun</t>
  </si>
  <si>
    <t>Gun buy back action</t>
  </si>
  <si>
    <t>Hate crime</t>
  </si>
  <si>
    <t>Mass Murder (4+ deceased victims excluding the subject/suspect/perpetrator , one location)</t>
  </si>
  <si>
    <t>Child injured self</t>
  </si>
  <si>
    <t>Mistaken ID (thought it was an intruder/threat, was friend/family)</t>
  </si>
  <si>
    <t>Ghost gun</t>
  </si>
  <si>
    <t>Child killed self</t>
  </si>
  <si>
    <t>Child injured by child</t>
  </si>
  <si>
    <t>Child killed by child</t>
  </si>
  <si>
    <t>Terrorism Involvement</t>
  </si>
  <si>
    <t>Political Violence</t>
  </si>
  <si>
    <t>NAV</t>
  </si>
  <si>
    <t>Year</t>
  </si>
  <si>
    <t>Category</t>
  </si>
  <si>
    <t>Suicide - Attempt</t>
  </si>
  <si>
    <t>Self-Inflicted (not suicide or suicide attempt - NO PERP)</t>
  </si>
  <si>
    <t>Freqyency table.</t>
  </si>
  <si>
    <t>No. of Incidents</t>
  </si>
  <si>
    <t>No. of Deaths</t>
  </si>
  <si>
    <t>No. of Injuries</t>
  </si>
  <si>
    <t>No. of Mass Shootings</t>
  </si>
  <si>
    <t>Adult 18+</t>
  </si>
  <si>
    <t>Child 0-11</t>
  </si>
  <si>
    <t>Teen 12-17</t>
  </si>
  <si>
    <t>Pull State Text</t>
  </si>
  <si>
    <t>Column Spacer</t>
  </si>
  <si>
    <t>Column Spacer2</t>
  </si>
  <si>
    <t>Column Spacer3</t>
  </si>
  <si>
    <t>Pull State Text2</t>
  </si>
  <si>
    <t>Deaths Rate by Incidents</t>
  </si>
  <si>
    <t>Injuries Rate by Incidents</t>
  </si>
  <si>
    <t>Column Spacer4</t>
  </si>
  <si>
    <t>No. of Deaths2</t>
  </si>
  <si>
    <t>No. of Injuries2</t>
  </si>
  <si>
    <t>Column Spacer5</t>
  </si>
  <si>
    <t>STATE</t>
  </si>
  <si>
    <t>DEATHS</t>
  </si>
  <si>
    <t>INJURIES</t>
  </si>
  <si>
    <t>INCIDENTS</t>
  </si>
  <si>
    <t>%</t>
  </si>
  <si>
    <t>INURIES</t>
  </si>
  <si>
    <t>Column Spacer6</t>
  </si>
  <si>
    <t>MASS</t>
  </si>
  <si>
    <t>SHOOTINGS</t>
  </si>
  <si>
    <t>No. of Mass Shootings2</t>
  </si>
  <si>
    <t>For injuries</t>
  </si>
  <si>
    <t>For Deaths</t>
  </si>
  <si>
    <t>For Mass Shootings</t>
  </si>
  <si>
    <t>Values</t>
  </si>
  <si>
    <t>Selected State</t>
  </si>
  <si>
    <t>Incidents</t>
  </si>
  <si>
    <t>Deaths</t>
  </si>
  <si>
    <t>Injuries</t>
  </si>
  <si>
    <t>% Deaths</t>
  </si>
  <si>
    <t>% Injuries</t>
  </si>
  <si>
    <t>% Mass Shootings</t>
  </si>
  <si>
    <t>Mass Shootings</t>
  </si>
  <si>
    <t xml:space="preserve"> </t>
  </si>
  <si>
    <t>Mass Shootings Rate by Incidents</t>
  </si>
  <si>
    <t>Total Label Header</t>
  </si>
  <si>
    <t>TOTAL</t>
  </si>
  <si>
    <t>Average Label Header</t>
  </si>
  <si>
    <t>AVERAGE</t>
  </si>
  <si>
    <t>Average Label Incidents</t>
  </si>
  <si>
    <t>Average Label Injuries</t>
  </si>
  <si>
    <t>Average Label Deaths</t>
  </si>
  <si>
    <t>Average Label % Death</t>
  </si>
  <si>
    <t>Average Label % Injuries</t>
  </si>
  <si>
    <t>Average Mass Shootings</t>
  </si>
  <si>
    <t>Average Label % Mass Shootings</t>
  </si>
  <si>
    <t>Column Spacer7</t>
  </si>
  <si>
    <t>No. of Suspects</t>
  </si>
  <si>
    <t>Unharmed + Arrested</t>
  </si>
  <si>
    <t>Injured + Arrested</t>
  </si>
  <si>
    <t>State</t>
  </si>
  <si>
    <t>% Suspects Unknown</t>
  </si>
  <si>
    <t>% Suspects Unharmed Arrested</t>
  </si>
  <si>
    <t>% Suspects Unharmed</t>
  </si>
  <si>
    <t>% Suspects Injured Arrested</t>
  </si>
  <si>
    <t>% Suspects Injured</t>
  </si>
  <si>
    <t>% Suspects Killed</t>
  </si>
  <si>
    <t>% Suspects Arrested</t>
  </si>
  <si>
    <t>ARRESTED</t>
  </si>
  <si>
    <t>UNHARMED</t>
  </si>
  <si>
    <t>INJURED</t>
  </si>
  <si>
    <t>KILLED</t>
  </si>
  <si>
    <t>UNKNOWN</t>
  </si>
  <si>
    <t>NO. Of</t>
  </si>
  <si>
    <t>SUSPECTS</t>
  </si>
  <si>
    <t>OTHER</t>
  </si>
  <si>
    <t>AgeGroup</t>
  </si>
  <si>
    <t>Age Group Table</t>
  </si>
  <si>
    <t>Created manually, not from Source Data.</t>
  </si>
  <si>
    <t>Gun Type</t>
  </si>
  <si>
    <t>AGE GROUP</t>
  </si>
  <si>
    <t>Diff Incidents</t>
  </si>
  <si>
    <t>Diff Deaths</t>
  </si>
  <si>
    <t>Diff % Deaths</t>
  </si>
  <si>
    <t>Diff Injuries</t>
  </si>
  <si>
    <t>Diff % Injuries</t>
  </si>
  <si>
    <t>Diff Mass Shootings</t>
  </si>
  <si>
    <t>Diff % Mass Shootings</t>
  </si>
  <si>
    <t>Diff Label Text</t>
  </si>
  <si>
    <t>DIFFERENCE</t>
  </si>
  <si>
    <t>VICTIM</t>
  </si>
  <si>
    <t>SELECTED</t>
  </si>
  <si>
    <t>0-11</t>
  </si>
  <si>
    <t>12-17</t>
  </si>
  <si>
    <t>18-24</t>
  </si>
  <si>
    <t>25-34</t>
  </si>
  <si>
    <t>35-44</t>
  </si>
  <si>
    <t>45-54</t>
  </si>
  <si>
    <t>55-64</t>
  </si>
  <si>
    <t>65-100</t>
  </si>
  <si>
    <t>HEATMAP Gun Type by Frequency</t>
  </si>
  <si>
    <t>GREEN</t>
  </si>
  <si>
    <t>YELLOW</t>
  </si>
  <si>
    <t>RED</t>
  </si>
  <si>
    <t>GUN TYPE</t>
  </si>
  <si>
    <t>INJURIES By AGE GROUP</t>
  </si>
  <si>
    <t>DEATHS By AGE GROUP</t>
  </si>
  <si>
    <t>Created Manually</t>
  </si>
  <si>
    <t>Age Group Frequency Table</t>
  </si>
  <si>
    <t>USA</t>
  </si>
  <si>
    <t>STATE AVG</t>
  </si>
  <si>
    <t>Victim Deaths By Age Frequency V2</t>
  </si>
  <si>
    <t>Victim Injuries by Age Group Frequency V2</t>
  </si>
  <si>
    <t>Suspects Gun Type By Age Group V2</t>
  </si>
  <si>
    <t>STOLEN</t>
  </si>
  <si>
    <t>Guns Stolen By Age Group2</t>
  </si>
  <si>
    <t>Gun Type by Age Frequency excluding Unknown</t>
  </si>
  <si>
    <t>Suspect Count by State and Age Group</t>
  </si>
  <si>
    <t>SUSPECTS by AGE GROUP</t>
  </si>
  <si>
    <t>Victim Count by State and Age Group</t>
  </si>
  <si>
    <t>VICTIMS by AGE GROUP</t>
  </si>
  <si>
    <t>"Unknown" and Blanks removed from gun types. Only displaying data for suspects with age or age group recorded.</t>
  </si>
  <si>
    <t>Only displaying data where age or age group is recorded</t>
  </si>
  <si>
    <t>Gun Violence Report</t>
  </si>
  <si>
    <t>My spreadsheet cleans, modifies, and prepares the dataset so it can be summarized</t>
  </si>
  <si>
    <t>The data comes from the Gun Violence Dataset by jamesqo, available at https://github.com/jamesqo/gun-violence-data</t>
  </si>
  <si>
    <t>by Rakesh Pal © 2021</t>
  </si>
  <si>
    <t>GUNS</t>
  </si>
  <si>
    <t>GUNS STOLEN</t>
  </si>
  <si>
    <t>for Metrics by State Chart</t>
  </si>
  <si>
    <t>Sample of the Gun Violence Dataset</t>
  </si>
  <si>
    <t>Thank you to jamesqo for creating the dataset.</t>
  </si>
  <si>
    <t>Gun Type by Age Frequency excluding Unknown2</t>
  </si>
  <si>
    <t>Arrested - Unharmed</t>
  </si>
  <si>
    <t>Arrested - Injured</t>
  </si>
  <si>
    <t>Other - Unharmed</t>
  </si>
  <si>
    <t>Other - Injured</t>
  </si>
  <si>
    <t>Other - Killed</t>
  </si>
  <si>
    <t>Other - Unknown</t>
  </si>
  <si>
    <t>SUBJECT STATUS</t>
  </si>
  <si>
    <t>Mass Shooting - "minimum of four victims shot, either injured or killed, not including any shooter who may also have been killed or injured in the incident"</t>
  </si>
  <si>
    <t>Suspects Gun Count for Ages Known</t>
  </si>
  <si>
    <t>Suspects Gun Stolen Count for Ages Known</t>
  </si>
  <si>
    <t>% Suspects Gun Stolen for Ages Known</t>
  </si>
  <si>
    <t>Introduction</t>
  </si>
  <si>
    <t>Why did I create this?</t>
  </si>
  <si>
    <t>To produce a report that summarizes over 260k of gun violence incidents in the USA between 2013 - 2018</t>
  </si>
  <si>
    <t>Email: rakesh@rakeshpal.co.uk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</si>
</sst>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164" formatCode="0.0000"/>
    <numFmt numFmtId="165" formatCode="0.0\ %;\-0.0\ %;0.0\ %"/>
    <numFmt numFmtId="166" formatCode="\+0.0\ %;\-0.0\ %;0.0\ %"/>
    <numFmt numFmtId="167" formatCode="\+#,##0;\-#,##0;#,##0"/>
    <numFmt numFmtId="168" formatCode="0.0%"/>
    <numFmt numFmtId="169" formatCode="#,##0.0\ %;\-#,##0.0\ %;#,##0.0\ %"/>
  </numFmts>
  <fonts count="14" x14ac:knownFonts="1">
    <font>
      <sz val="11"/>
      <color theme="1"/>
      <name val="Calibri"/>
      <family val="2"/>
      <scheme val="minor"/>
    </font>
    <font>
      <sz val="11"/>
      <color indexed="8"/>
      <name val="Calibri"/>
      <family val="2"/>
    </font>
    <font>
      <sz val="8"/>
      <name val="Calibri"/>
      <family val="2"/>
      <scheme val="minor"/>
    </font>
    <font>
      <sz val="11"/>
      <color theme="0"/>
      <name val="Calibri"/>
      <family val="2"/>
      <scheme val="minor"/>
    </font>
    <font>
      <sz val="11"/>
      <name val="Calibri"/>
      <family val="2"/>
      <scheme val="minor"/>
    </font>
    <font>
      <sz val="11"/>
      <color theme="4" tint="0.59999389629810485"/>
      <name val="Calibri"/>
      <family val="2"/>
      <scheme val="minor"/>
    </font>
    <font>
      <i/>
      <sz val="10"/>
      <color theme="1"/>
      <name val="Calibri"/>
      <family val="2"/>
      <scheme val="minor"/>
    </font>
    <font>
      <sz val="28"/>
      <color theme="0"/>
      <name val="Calibri"/>
      <family val="2"/>
      <scheme val="minor"/>
    </font>
    <font>
      <sz val="11"/>
      <color theme="1"/>
      <name val="Calibri"/>
      <family val="2"/>
    </font>
    <font>
      <sz val="18"/>
      <color theme="0"/>
      <name val="Calibri"/>
      <family val="2"/>
      <scheme val="minor"/>
    </font>
    <font>
      <sz val="28"/>
      <name val="Calibri"/>
      <family val="2"/>
      <scheme val="minor"/>
    </font>
    <font>
      <sz val="18"/>
      <color theme="1"/>
      <name val="Calibri"/>
      <family val="2"/>
      <scheme val="minor"/>
    </font>
    <font>
      <sz val="14"/>
      <color rgb="FF000000"/>
      <name val="Calibri"/>
      <family val="2"/>
    </font>
    <font>
      <i/>
      <sz val="11"/>
      <color rgb="FF000000"/>
      <name val="Calibri"/>
      <family val="2"/>
    </font>
  </fonts>
  <fills count="16">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rgb="FFFFA7A9"/>
        <bgColor indexed="64"/>
      </patternFill>
    </fill>
    <fill>
      <patternFill patternType="solid">
        <fgColor rgb="FFFFDA8F"/>
        <bgColor indexed="64"/>
      </patternFill>
    </fill>
    <fill>
      <patternFill patternType="solid">
        <fgColor rgb="FFFF6D6D"/>
        <bgColor indexed="64"/>
      </patternFill>
    </fill>
    <fill>
      <patternFill patternType="solid">
        <fgColor theme="0"/>
        <bgColor indexed="64"/>
      </patternFill>
    </fill>
    <fill>
      <patternFill patternType="solid">
        <fgColor rgb="FFFF6C6C"/>
        <bgColor indexed="64"/>
      </patternFill>
    </fill>
    <fill>
      <patternFill patternType="solid">
        <fgColor rgb="FFFFFF00"/>
        <bgColor indexed="64"/>
      </patternFill>
    </fill>
    <fill>
      <patternFill patternType="solid">
        <fgColor rgb="FF2F75B5"/>
        <bgColor indexed="64"/>
      </patternFill>
    </fill>
    <fill>
      <patternFill patternType="solid">
        <fgColor theme="4" tint="0.39994506668294322"/>
        <bgColor indexed="64"/>
      </patternFill>
    </fill>
    <fill>
      <patternFill patternType="solid">
        <fgColor rgb="FFBDD7EE"/>
        <bgColor indexed="64"/>
      </patternFill>
    </fill>
    <fill>
      <patternFill patternType="solid">
        <fgColor rgb="FF9BC2E6"/>
        <bgColor rgb="FF000000"/>
      </patternFill>
    </fill>
    <fill>
      <patternFill patternType="solid">
        <fgColor rgb="FFD7E7F5"/>
        <bgColor rgb="FF000000"/>
      </patternFill>
    </fill>
    <fill>
      <patternFill patternType="solid">
        <fgColor rgb="FFD7E7F5"/>
        <bgColor indexed="64"/>
      </patternFill>
    </fill>
  </fills>
  <borders count="12">
    <border>
      <left/>
      <right/>
      <top/>
      <bottom/>
      <diagonal/>
    </border>
    <border>
      <left/>
      <right style="thin">
        <color theme="4" tint="0.39997558519241921"/>
      </right>
      <top style="thin">
        <color theme="4" tint="0.39997558519241921"/>
      </top>
      <bottom style="thin">
        <color theme="4" tint="0.39997558519241921"/>
      </bottom>
      <diagonal/>
    </border>
    <border>
      <left/>
      <right/>
      <top/>
      <bottom style="thin">
        <color auto="1"/>
      </bottom>
      <diagonal/>
    </border>
    <border>
      <left style="thin">
        <color auto="1"/>
      </left>
      <right/>
      <top/>
      <bottom/>
      <diagonal/>
    </border>
    <border>
      <left/>
      <right style="hair">
        <color auto="1"/>
      </right>
      <top/>
      <bottom/>
      <diagonal/>
    </border>
    <border>
      <left style="hair">
        <color auto="1"/>
      </left>
      <right/>
      <top/>
      <bottom/>
      <diagonal/>
    </border>
    <border>
      <left style="hair">
        <color auto="1"/>
      </left>
      <right style="hair">
        <color auto="1"/>
      </right>
      <top/>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right style="thin">
        <color auto="1"/>
      </right>
      <top/>
      <bottom/>
      <diagonal/>
    </border>
    <border>
      <left/>
      <right style="hair">
        <color auto="1"/>
      </right>
      <top/>
      <bottom style="thin">
        <color auto="1"/>
      </bottom>
      <diagonal/>
    </border>
    <border>
      <left style="hair">
        <color auto="1"/>
      </left>
      <right/>
      <top/>
      <bottom style="thin">
        <color auto="1"/>
      </bottom>
      <diagonal/>
    </border>
  </borders>
  <cellStyleXfs count="1">
    <xf numFmtId="0" fontId="0" fillId="0" borderId="0"/>
  </cellStyleXfs>
  <cellXfs count="150">
    <xf numFmtId="0" fontId="0" fillId="0" borderId="0" xfId="0"/>
    <xf numFmtId="0" fontId="1" fillId="0" borderId="0" xfId="0" applyNumberFormat="1" applyFont="1" applyFill="1" applyBorder="1" applyAlignment="1" applyProtection="1"/>
    <xf numFmtId="0" fontId="0" fillId="0" borderId="1" xfId="0" applyFont="1" applyBorder="1"/>
    <xf numFmtId="0" fontId="0" fillId="0" borderId="0" xfId="0" pivotButton="1"/>
    <xf numFmtId="0" fontId="0" fillId="0" borderId="0" xfId="0" applyAlignment="1">
      <alignment horizontal="left"/>
    </xf>
    <xf numFmtId="49" fontId="0" fillId="0" borderId="0" xfId="0" applyNumberFormat="1"/>
    <xf numFmtId="49" fontId="0" fillId="0" borderId="0" xfId="0" applyNumberFormat="1" applyAlignment="1">
      <alignment horizontal="right"/>
    </xf>
    <xf numFmtId="49" fontId="0" fillId="0" borderId="0" xfId="0" applyNumberFormat="1" applyAlignment="1">
      <alignment horizontal="center"/>
    </xf>
    <xf numFmtId="1" fontId="0" fillId="0" borderId="0" xfId="0" applyNumberFormat="1"/>
    <xf numFmtId="164" fontId="0" fillId="0" borderId="0" xfId="0" applyNumberFormat="1" applyAlignment="1">
      <alignment horizontal="center"/>
    </xf>
    <xf numFmtId="0" fontId="0" fillId="0" borderId="0" xfId="0" applyNumberFormat="1"/>
    <xf numFmtId="0" fontId="0" fillId="0" borderId="0" xfId="0" applyAlignment="1">
      <alignment horizontal="center"/>
    </xf>
    <xf numFmtId="0" fontId="0" fillId="0" borderId="0" xfId="0" applyNumberFormat="1" applyAlignment="1">
      <alignment horizontal="center"/>
    </xf>
    <xf numFmtId="3" fontId="0" fillId="0" borderId="0" xfId="0" applyNumberFormat="1"/>
    <xf numFmtId="3" fontId="0" fillId="0" borderId="0" xfId="0" applyNumberFormat="1" applyAlignment="1">
      <alignment horizontal="left"/>
    </xf>
    <xf numFmtId="3" fontId="0" fillId="0" borderId="0" xfId="0" applyNumberFormat="1" applyAlignment="1">
      <alignment horizontal="center"/>
    </xf>
    <xf numFmtId="0" fontId="0" fillId="0" borderId="3" xfId="0" applyBorder="1"/>
    <xf numFmtId="0" fontId="0" fillId="0" borderId="3" xfId="0" applyNumberFormat="1" applyBorder="1"/>
    <xf numFmtId="0" fontId="0" fillId="0" borderId="2" xfId="0" applyBorder="1"/>
    <xf numFmtId="3" fontId="0" fillId="0" borderId="0" xfId="0" applyNumberFormat="1" applyBorder="1"/>
    <xf numFmtId="0" fontId="0" fillId="0" borderId="0" xfId="0" applyFill="1" applyAlignment="1">
      <alignment horizontal="center"/>
    </xf>
    <xf numFmtId="165" fontId="0" fillId="0" borderId="0" xfId="0" applyNumberFormat="1" applyFill="1" applyAlignment="1">
      <alignment horizontal="center"/>
    </xf>
    <xf numFmtId="0" fontId="0" fillId="3" borderId="0" xfId="0" applyFill="1"/>
    <xf numFmtId="0" fontId="0" fillId="0" borderId="0" xfId="0" applyBorder="1"/>
    <xf numFmtId="0" fontId="0" fillId="0" borderId="0" xfId="0" applyBorder="1" applyAlignment="1">
      <alignment horizontal="left"/>
    </xf>
    <xf numFmtId="3" fontId="0" fillId="0" borderId="0" xfId="0" applyNumberFormat="1" applyBorder="1" applyAlignment="1">
      <alignment horizontal="left"/>
    </xf>
    <xf numFmtId="0" fontId="0" fillId="3" borderId="2" xfId="0" applyFill="1" applyBorder="1"/>
    <xf numFmtId="0" fontId="0" fillId="3" borderId="2" xfId="0" applyFill="1" applyBorder="1" applyAlignment="1">
      <alignment horizontal="right"/>
    </xf>
    <xf numFmtId="0" fontId="0" fillId="0" borderId="4" xfId="0" applyNumberFormat="1" applyBorder="1"/>
    <xf numFmtId="0" fontId="0" fillId="2" borderId="6" xfId="0" applyNumberFormat="1" applyFill="1" applyBorder="1" applyAlignment="1">
      <alignment horizontal="right"/>
    </xf>
    <xf numFmtId="0" fontId="0" fillId="2" borderId="6" xfId="0" applyNumberFormat="1" applyFill="1" applyBorder="1" applyAlignment="1">
      <alignment horizontal="center"/>
    </xf>
    <xf numFmtId="0" fontId="0" fillId="0" borderId="5" xfId="0" applyBorder="1"/>
    <xf numFmtId="0" fontId="0" fillId="2" borderId="6" xfId="0" applyFill="1" applyBorder="1" applyAlignment="1">
      <alignment horizontal="right"/>
    </xf>
    <xf numFmtId="0" fontId="0" fillId="0" borderId="4" xfId="0" applyBorder="1"/>
    <xf numFmtId="0" fontId="0" fillId="0" borderId="7" xfId="0" applyNumberFormat="1" applyBorder="1" applyAlignment="1">
      <alignment horizontal="center"/>
    </xf>
    <xf numFmtId="3" fontId="0" fillId="0" borderId="6" xfId="0" applyNumberFormat="1" applyBorder="1" applyAlignment="1">
      <alignment horizontal="center"/>
    </xf>
    <xf numFmtId="165" fontId="0" fillId="0" borderId="6" xfId="0" applyNumberFormat="1" applyBorder="1" applyAlignment="1">
      <alignment horizontal="center"/>
    </xf>
    <xf numFmtId="0" fontId="0" fillId="0" borderId="6" xfId="0" applyNumberFormat="1" applyBorder="1" applyAlignment="1">
      <alignment horizontal="center"/>
    </xf>
    <xf numFmtId="165" fontId="0" fillId="0" borderId="8" xfId="0" applyNumberFormat="1" applyBorder="1" applyAlignment="1">
      <alignment horizontal="center"/>
    </xf>
    <xf numFmtId="0" fontId="0" fillId="0" borderId="7" xfId="0" applyBorder="1" applyAlignment="1">
      <alignment horizontal="right"/>
    </xf>
    <xf numFmtId="0" fontId="0" fillId="0" borderId="6" xfId="0" applyBorder="1" applyAlignment="1">
      <alignment horizontal="right"/>
    </xf>
    <xf numFmtId="0" fontId="0" fillId="0" borderId="8" xfId="0" applyBorder="1" applyAlignment="1">
      <alignment horizontal="right"/>
    </xf>
    <xf numFmtId="0" fontId="0" fillId="0" borderId="0" xfId="0" applyNumberFormat="1" applyBorder="1"/>
    <xf numFmtId="0" fontId="0" fillId="0" borderId="0" xfId="0" applyAlignment="1">
      <alignment horizontal="right"/>
    </xf>
    <xf numFmtId="0" fontId="0" fillId="2" borderId="0" xfId="0" applyFill="1" applyAlignment="1">
      <alignment horizontal="right"/>
    </xf>
    <xf numFmtId="0" fontId="0" fillId="0" borderId="6" xfId="0" applyBorder="1" applyAlignment="1">
      <alignment horizontal="center"/>
    </xf>
    <xf numFmtId="0" fontId="0" fillId="0" borderId="0" xfId="0" applyNumberFormat="1" applyBorder="1" applyAlignment="1">
      <alignment horizontal="center"/>
    </xf>
    <xf numFmtId="3" fontId="0" fillId="0" borderId="0" xfId="0" applyNumberFormat="1" applyAlignment="1">
      <alignment horizontal="right"/>
    </xf>
    <xf numFmtId="0" fontId="0" fillId="3" borderId="2" xfId="0" applyFill="1" applyBorder="1" applyAlignment="1">
      <alignment horizontal="center"/>
    </xf>
    <xf numFmtId="0" fontId="0" fillId="3" borderId="0" xfId="0" applyFill="1" applyAlignment="1">
      <alignment horizontal="center"/>
    </xf>
    <xf numFmtId="0" fontId="0" fillId="0" borderId="0" xfId="0" pivotButton="1" applyBorder="1"/>
    <xf numFmtId="1" fontId="0" fillId="0" borderId="0" xfId="0" applyNumberFormat="1" applyBorder="1" applyAlignment="1">
      <alignment horizontal="center"/>
    </xf>
    <xf numFmtId="165" fontId="0" fillId="0" borderId="0" xfId="0" applyNumberFormat="1" applyBorder="1" applyAlignment="1">
      <alignment horizontal="center"/>
    </xf>
    <xf numFmtId="1" fontId="0" fillId="0" borderId="6" xfId="0" applyNumberFormat="1" applyBorder="1" applyAlignment="1">
      <alignment horizontal="right"/>
    </xf>
    <xf numFmtId="0" fontId="3" fillId="3" borderId="0" xfId="0" applyFont="1" applyFill="1"/>
    <xf numFmtId="167" fontId="0" fillId="0" borderId="0" xfId="0" applyNumberFormat="1" applyBorder="1" applyAlignment="1">
      <alignment horizontal="center"/>
    </xf>
    <xf numFmtId="166" fontId="0" fillId="0" borderId="0" xfId="0" applyNumberFormat="1" applyBorder="1" applyAlignment="1">
      <alignment horizontal="center"/>
    </xf>
    <xf numFmtId="0" fontId="3" fillId="0" borderId="0" xfId="0" applyNumberFormat="1" applyFont="1" applyBorder="1" applyAlignment="1">
      <alignment horizontal="center"/>
    </xf>
    <xf numFmtId="0" fontId="0" fillId="7" borderId="0" xfId="0" applyFill="1" applyBorder="1"/>
    <xf numFmtId="0" fontId="0" fillId="0" borderId="0" xfId="0" applyNumberFormat="1" applyAlignment="1">
      <alignment horizontal="right"/>
    </xf>
    <xf numFmtId="0" fontId="3" fillId="7" borderId="0" xfId="0" applyNumberFormat="1" applyFont="1" applyFill="1" applyBorder="1" applyAlignment="1">
      <alignment horizontal="center"/>
    </xf>
    <xf numFmtId="3" fontId="0" fillId="2" borderId="0" xfId="0" applyNumberFormat="1" applyFill="1" applyBorder="1" applyAlignment="1">
      <alignment horizontal="center"/>
    </xf>
    <xf numFmtId="3" fontId="0" fillId="4" borderId="0" xfId="0" applyNumberFormat="1" applyFill="1" applyBorder="1" applyAlignment="1">
      <alignment horizontal="center"/>
    </xf>
    <xf numFmtId="168" fontId="0" fillId="4" borderId="0" xfId="0" applyNumberFormat="1" applyFill="1" applyBorder="1" applyAlignment="1">
      <alignment horizontal="center"/>
    </xf>
    <xf numFmtId="3" fontId="0" fillId="5" borderId="0" xfId="0" applyNumberFormat="1" applyFill="1" applyBorder="1" applyAlignment="1">
      <alignment horizontal="center"/>
    </xf>
    <xf numFmtId="168" fontId="0" fillId="5" borderId="0" xfId="0" applyNumberFormat="1" applyFill="1" applyBorder="1" applyAlignment="1">
      <alignment horizontal="center"/>
    </xf>
    <xf numFmtId="3" fontId="0" fillId="8" borderId="0" xfId="0" applyNumberFormat="1" applyFill="1" applyBorder="1" applyAlignment="1">
      <alignment horizontal="center"/>
    </xf>
    <xf numFmtId="168" fontId="0" fillId="8" borderId="0" xfId="0" applyNumberFormat="1" applyFill="1" applyBorder="1" applyAlignment="1">
      <alignment horizontal="center"/>
    </xf>
    <xf numFmtId="165" fontId="0" fillId="4" borderId="0" xfId="0" applyNumberFormat="1" applyFill="1" applyBorder="1" applyAlignment="1">
      <alignment horizontal="center"/>
    </xf>
    <xf numFmtId="165" fontId="0" fillId="5" borderId="0" xfId="0" applyNumberFormat="1" applyFill="1" applyBorder="1" applyAlignment="1">
      <alignment horizontal="center"/>
    </xf>
    <xf numFmtId="3" fontId="0" fillId="6" borderId="0" xfId="0" applyNumberFormat="1" applyFill="1" applyBorder="1" applyAlignment="1">
      <alignment horizontal="center"/>
    </xf>
    <xf numFmtId="165" fontId="0" fillId="6" borderId="0" xfId="0" applyNumberFormat="1" applyFill="1" applyBorder="1" applyAlignment="1">
      <alignment horizontal="center"/>
    </xf>
    <xf numFmtId="0" fontId="0" fillId="3" borderId="0" xfId="0" applyFill="1" applyBorder="1"/>
    <xf numFmtId="0" fontId="0" fillId="3" borderId="0" xfId="0" applyFill="1" applyAlignment="1">
      <alignment horizontal="center"/>
    </xf>
    <xf numFmtId="0" fontId="0" fillId="3" borderId="2" xfId="0" applyFill="1" applyBorder="1" applyAlignment="1">
      <alignment horizontal="center"/>
    </xf>
    <xf numFmtId="0" fontId="0" fillId="0" borderId="9" xfId="0" applyBorder="1"/>
    <xf numFmtId="0" fontId="0" fillId="0" borderId="9" xfId="0" applyNumberFormat="1" applyBorder="1"/>
    <xf numFmtId="0" fontId="0" fillId="2" borderId="6" xfId="0" applyFill="1" applyBorder="1" applyAlignment="1">
      <alignment horizontal="center"/>
    </xf>
    <xf numFmtId="0" fontId="0" fillId="0" borderId="0" xfId="0" pivotButton="1" applyAlignment="1">
      <alignment horizontal="center"/>
    </xf>
    <xf numFmtId="0" fontId="0" fillId="0" borderId="0" xfId="0" applyNumberFormat="1" applyAlignment="1">
      <alignment horizontal="left"/>
    </xf>
    <xf numFmtId="0" fontId="0" fillId="9" borderId="0" xfId="0" applyFill="1"/>
    <xf numFmtId="0" fontId="0" fillId="2" borderId="4" xfId="0" applyFill="1" applyBorder="1" applyAlignment="1">
      <alignment horizontal="right"/>
    </xf>
    <xf numFmtId="0" fontId="0" fillId="2" borderId="4" xfId="0" applyFill="1" applyBorder="1" applyAlignment="1">
      <alignment horizontal="center"/>
    </xf>
    <xf numFmtId="3" fontId="0" fillId="0" borderId="0" xfId="0" applyNumberFormat="1" applyBorder="1" applyAlignment="1">
      <alignment horizontal="center"/>
    </xf>
    <xf numFmtId="0" fontId="4" fillId="3" borderId="0" xfId="0" applyFont="1" applyFill="1"/>
    <xf numFmtId="0" fontId="4" fillId="3" borderId="2" xfId="0" applyFont="1" applyFill="1" applyBorder="1" applyAlignment="1">
      <alignment horizontal="center"/>
    </xf>
    <xf numFmtId="0" fontId="4" fillId="3" borderId="0" xfId="0" applyFont="1" applyFill="1" applyBorder="1" applyAlignment="1">
      <alignment horizontal="center"/>
    </xf>
    <xf numFmtId="0" fontId="0" fillId="0" borderId="4" xfId="0" applyFill="1" applyBorder="1" applyAlignment="1">
      <alignment horizontal="center"/>
    </xf>
    <xf numFmtId="165" fontId="0" fillId="0" borderId="4" xfId="0" applyNumberFormat="1" applyFill="1" applyBorder="1" applyAlignment="1">
      <alignment horizontal="center"/>
    </xf>
    <xf numFmtId="0" fontId="0" fillId="3" borderId="0" xfId="0" applyFill="1" applyAlignment="1">
      <alignment horizontal="center"/>
    </xf>
    <xf numFmtId="0" fontId="0" fillId="3" borderId="0" xfId="0" applyFont="1" applyFill="1" applyAlignment="1">
      <alignment horizontal="center"/>
    </xf>
    <xf numFmtId="0" fontId="0" fillId="3" borderId="0" xfId="0" applyFill="1" applyAlignment="1">
      <alignment horizontal="center"/>
    </xf>
    <xf numFmtId="0" fontId="0" fillId="3" borderId="2" xfId="0" applyFill="1" applyBorder="1" applyAlignment="1">
      <alignment horizontal="center"/>
    </xf>
    <xf numFmtId="0" fontId="0" fillId="0" borderId="0" xfId="0" applyFill="1" applyBorder="1" applyAlignment="1">
      <alignment horizontal="center"/>
    </xf>
    <xf numFmtId="0" fontId="0" fillId="0" borderId="0" xfId="0" applyFill="1" applyBorder="1"/>
    <xf numFmtId="0" fontId="5" fillId="3" borderId="2" xfId="0" applyFont="1" applyFill="1" applyBorder="1"/>
    <xf numFmtId="0" fontId="0" fillId="3" borderId="0" xfId="0" applyFill="1" applyAlignment="1">
      <alignment horizontal="center"/>
    </xf>
    <xf numFmtId="0" fontId="0" fillId="3" borderId="2" xfId="0" applyFill="1" applyBorder="1" applyAlignment="1">
      <alignment horizontal="center"/>
    </xf>
    <xf numFmtId="0" fontId="0" fillId="3" borderId="0" xfId="0" applyFill="1" applyAlignment="1">
      <alignment horizontal="center"/>
    </xf>
    <xf numFmtId="0" fontId="0" fillId="3" borderId="2" xfId="0" applyFill="1" applyBorder="1" applyAlignment="1">
      <alignment horizontal="center"/>
    </xf>
    <xf numFmtId="169" fontId="0" fillId="0" borderId="4" xfId="0" applyNumberFormat="1" applyFill="1" applyBorder="1" applyAlignment="1">
      <alignment horizontal="center"/>
    </xf>
    <xf numFmtId="0" fontId="0" fillId="3" borderId="2" xfId="0" applyNumberFormat="1" applyFill="1" applyBorder="1" applyAlignment="1">
      <alignment horizontal="center"/>
    </xf>
    <xf numFmtId="3" fontId="0" fillId="3" borderId="2" xfId="0" applyNumberFormat="1" applyFill="1" applyBorder="1" applyAlignment="1">
      <alignment horizontal="center"/>
    </xf>
    <xf numFmtId="0" fontId="7" fillId="10" borderId="0" xfId="0" applyFont="1" applyFill="1" applyAlignment="1">
      <alignment horizontal="centerContinuous"/>
    </xf>
    <xf numFmtId="0" fontId="0" fillId="3" borderId="0" xfId="0" applyFill="1" applyAlignment="1">
      <alignment horizontal="center"/>
    </xf>
    <xf numFmtId="0" fontId="0" fillId="3" borderId="2" xfId="0" applyFill="1" applyBorder="1" applyAlignment="1">
      <alignment horizontal="center"/>
    </xf>
    <xf numFmtId="0" fontId="0" fillId="3" borderId="0" xfId="0" applyFill="1" applyBorder="1" applyAlignment="1">
      <alignment horizontal="center"/>
    </xf>
    <xf numFmtId="0" fontId="6" fillId="0" borderId="0" xfId="0" applyFont="1" applyAlignment="1"/>
    <xf numFmtId="0" fontId="0" fillId="3" borderId="2" xfId="0" applyFill="1" applyBorder="1" applyAlignment="1">
      <alignment horizontal="center"/>
    </xf>
    <xf numFmtId="0" fontId="0" fillId="2" borderId="7" xfId="0" applyFill="1" applyBorder="1" applyAlignment="1"/>
    <xf numFmtId="0" fontId="0" fillId="2" borderId="6" xfId="0" applyFill="1" applyBorder="1" applyAlignment="1"/>
    <xf numFmtId="0" fontId="0" fillId="2" borderId="8" xfId="0" applyFill="1" applyBorder="1" applyAlignment="1"/>
    <xf numFmtId="3" fontId="0" fillId="0" borderId="7" xfId="0" applyNumberFormat="1" applyBorder="1"/>
    <xf numFmtId="3" fontId="0" fillId="0" borderId="6" xfId="0" applyNumberFormat="1" applyBorder="1"/>
    <xf numFmtId="0" fontId="0" fillId="0" borderId="6" xfId="0" applyNumberFormat="1" applyBorder="1"/>
    <xf numFmtId="3" fontId="0" fillId="0" borderId="8" xfId="0" applyNumberFormat="1" applyBorder="1"/>
    <xf numFmtId="0" fontId="0" fillId="3" borderId="0" xfId="0" applyFill="1" applyAlignment="1">
      <alignment horizontal="center"/>
    </xf>
    <xf numFmtId="0" fontId="0" fillId="0" borderId="4" xfId="0" applyNumberFormat="1" applyBorder="1" applyAlignment="1">
      <alignment horizontal="left"/>
    </xf>
    <xf numFmtId="0" fontId="5" fillId="3" borderId="10" xfId="0" applyFont="1" applyFill="1" applyBorder="1"/>
    <xf numFmtId="3" fontId="0" fillId="0" borderId="4" xfId="0" applyNumberFormat="1" applyBorder="1" applyAlignment="1">
      <alignment horizontal="center"/>
    </xf>
    <xf numFmtId="0" fontId="3" fillId="0" borderId="0" xfId="0" applyFont="1"/>
    <xf numFmtId="0" fontId="0" fillId="3" borderId="0" xfId="0" applyFill="1" applyAlignment="1">
      <alignment horizontal="center"/>
    </xf>
    <xf numFmtId="0" fontId="0" fillId="3" borderId="2" xfId="0" applyFill="1" applyBorder="1" applyAlignment="1">
      <alignment horizontal="center"/>
    </xf>
    <xf numFmtId="0" fontId="0" fillId="0" borderId="0" xfId="0" applyBorder="1" applyAlignment="1">
      <alignment horizontal="center"/>
    </xf>
    <xf numFmtId="0" fontId="0" fillId="3" borderId="2" xfId="0" applyFill="1" applyBorder="1" applyAlignment="1">
      <alignment horizontal="center"/>
    </xf>
    <xf numFmtId="0" fontId="0" fillId="0" borderId="4" xfId="0" applyBorder="1" applyAlignment="1">
      <alignment horizontal="center"/>
    </xf>
    <xf numFmtId="165" fontId="0" fillId="0" borderId="4" xfId="0" applyNumberFormat="1" applyBorder="1" applyAlignment="1">
      <alignment horizontal="center"/>
    </xf>
    <xf numFmtId="0" fontId="0" fillId="0" borderId="0" xfId="0" applyBorder="1" applyAlignment="1">
      <alignment horizontal="center"/>
    </xf>
    <xf numFmtId="0" fontId="11" fillId="0" borderId="0" xfId="0" applyFont="1"/>
    <xf numFmtId="0" fontId="9" fillId="10" borderId="0" xfId="0" applyFont="1" applyFill="1" applyAlignment="1">
      <alignment horizontal="centerContinuous" vertical="center"/>
    </xf>
    <xf numFmtId="0" fontId="11" fillId="10" borderId="0" xfId="0" applyFont="1" applyFill="1" applyAlignment="1">
      <alignment horizontal="centerContinuous" vertical="center"/>
    </xf>
    <xf numFmtId="0" fontId="8" fillId="0" borderId="0" xfId="0" applyFont="1"/>
    <xf numFmtId="0" fontId="8" fillId="14" borderId="0" xfId="0" applyFont="1" applyFill="1" applyAlignment="1">
      <alignment horizontal="centerContinuous"/>
    </xf>
    <xf numFmtId="0" fontId="0" fillId="15" borderId="0" xfId="0" applyFill="1" applyAlignment="1">
      <alignment horizontal="centerContinuous"/>
    </xf>
    <xf numFmtId="0" fontId="13" fillId="14" borderId="0" xfId="0" applyFont="1" applyFill="1" applyAlignment="1">
      <alignment horizontal="centerContinuous"/>
    </xf>
    <xf numFmtId="0" fontId="0" fillId="15" borderId="0" xfId="0" applyFill="1"/>
    <xf numFmtId="0" fontId="10" fillId="12" borderId="0" xfId="0" applyFont="1" applyFill="1" applyAlignment="1">
      <alignment horizontal="center" vertical="center"/>
    </xf>
    <xf numFmtId="0" fontId="12" fillId="13" borderId="2" xfId="0" applyFont="1" applyFill="1" applyBorder="1" applyAlignment="1">
      <alignment horizontal="center"/>
    </xf>
    <xf numFmtId="0" fontId="0" fillId="3" borderId="0" xfId="0" applyFill="1" applyAlignment="1">
      <alignment horizontal="center"/>
    </xf>
    <xf numFmtId="0" fontId="0" fillId="3" borderId="2" xfId="0" applyFill="1" applyBorder="1" applyAlignment="1">
      <alignment horizontal="center"/>
    </xf>
    <xf numFmtId="0" fontId="6" fillId="0" borderId="0" xfId="0" applyFont="1" applyAlignment="1">
      <alignment horizontal="center"/>
    </xf>
    <xf numFmtId="0" fontId="0" fillId="3" borderId="0" xfId="0" applyFont="1" applyFill="1" applyAlignment="1">
      <alignment horizontal="center"/>
    </xf>
    <xf numFmtId="0" fontId="0" fillId="3" borderId="0" xfId="0" applyFill="1" applyBorder="1" applyAlignment="1">
      <alignment horizontal="center"/>
    </xf>
    <xf numFmtId="0" fontId="4" fillId="11" borderId="0" xfId="0" applyFont="1" applyFill="1" applyBorder="1" applyAlignment="1">
      <alignment horizontal="center"/>
    </xf>
    <xf numFmtId="0" fontId="4" fillId="11" borderId="4" xfId="0" applyFont="1" applyFill="1" applyBorder="1" applyAlignment="1">
      <alignment horizontal="center"/>
    </xf>
    <xf numFmtId="0" fontId="4" fillId="11" borderId="5" xfId="0" applyFont="1" applyFill="1" applyBorder="1" applyAlignment="1">
      <alignment horizontal="center"/>
    </xf>
    <xf numFmtId="0" fontId="4" fillId="3" borderId="2" xfId="0" applyFont="1" applyFill="1" applyBorder="1" applyAlignment="1">
      <alignment horizontal="center"/>
    </xf>
    <xf numFmtId="0" fontId="4" fillId="3" borderId="10" xfId="0" applyFont="1" applyFill="1" applyBorder="1" applyAlignment="1">
      <alignment horizontal="center"/>
    </xf>
    <xf numFmtId="0" fontId="4" fillId="3" borderId="11" xfId="0" applyFont="1" applyFill="1" applyBorder="1" applyAlignment="1">
      <alignment horizontal="center"/>
    </xf>
    <xf numFmtId="0" fontId="0" fillId="0" borderId="0" xfId="0" applyBorder="1" applyAlignment="1">
      <alignment horizontal="center"/>
    </xf>
  </cellXfs>
  <cellStyles count="1">
    <cellStyle name="Normal" xfId="0" builtinId="0"/>
  </cellStyles>
  <dxfs count="319">
    <dxf>
      <alignment horizontal="center"/>
    </dxf>
    <dxf>
      <alignment horizontal="center"/>
    </dxf>
    <dxf>
      <alignment horizontal="right"/>
    </dxf>
    <dxf>
      <numFmt numFmtId="3" formatCode="#,##0"/>
    </dxf>
    <dxf>
      <numFmt numFmtId="3" formatCode="#,##0"/>
    </dxf>
    <dxf>
      <fill>
        <patternFill patternType="solid">
          <bgColor theme="4" tint="0.79998168889431442"/>
        </patternFill>
      </fill>
    </dxf>
    <dxf>
      <border>
        <right style="hair">
          <color auto="1"/>
        </right>
      </border>
    </dxf>
    <dxf>
      <border>
        <right style="hair">
          <color auto="1"/>
        </right>
      </border>
    </dxf>
    <dxf>
      <alignment horizontal="center"/>
    </dxf>
    <dxf>
      <alignment horizontal="center"/>
    </dxf>
    <dxf>
      <alignment horizontal="right"/>
    </dxf>
    <dxf>
      <numFmt numFmtId="3" formatCode="#,##0"/>
    </dxf>
    <dxf>
      <numFmt numFmtId="3" formatCode="#,##0"/>
    </dxf>
    <dxf>
      <fill>
        <patternFill patternType="solid">
          <bgColor theme="4" tint="0.79998168889431442"/>
        </patternFill>
      </fill>
    </dxf>
    <dxf>
      <border>
        <right style="hair">
          <color auto="1"/>
        </right>
      </border>
    </dxf>
    <dxf>
      <border>
        <right style="hair">
          <color auto="1"/>
        </right>
      </border>
    </dxf>
    <dxf>
      <alignment horizontal="center"/>
    </dxf>
    <dxf>
      <alignment horizontal="center"/>
    </dxf>
    <dxf>
      <alignment horizontal="right"/>
    </dxf>
    <dxf>
      <numFmt numFmtId="3" formatCode="#,##0"/>
    </dxf>
    <dxf>
      <numFmt numFmtId="3" formatCode="#,##0"/>
    </dxf>
    <dxf>
      <fill>
        <patternFill patternType="solid">
          <bgColor theme="4" tint="0.79998168889431442"/>
        </patternFill>
      </fill>
    </dxf>
    <dxf>
      <border>
        <right style="hair">
          <color auto="1"/>
        </right>
      </border>
    </dxf>
    <dxf>
      <border>
        <right style="hair">
          <color auto="1"/>
        </right>
      </border>
    </dxf>
    <dxf>
      <alignment horizontal="center"/>
    </dxf>
    <dxf>
      <alignment horizontal="center"/>
    </dxf>
    <dxf>
      <alignment horizontal="right"/>
    </dxf>
    <dxf>
      <numFmt numFmtId="3" formatCode="#,##0"/>
    </dxf>
    <dxf>
      <numFmt numFmtId="3" formatCode="#,##0"/>
    </dxf>
    <dxf>
      <fill>
        <patternFill patternType="solid">
          <bgColor theme="4" tint="0.79998168889431442"/>
        </patternFill>
      </fill>
    </dxf>
    <dxf>
      <border>
        <right style="hair">
          <color auto="1"/>
        </right>
      </border>
    </dxf>
    <dxf>
      <border>
        <right style="hair">
          <color auto="1"/>
        </right>
      </border>
    </dxf>
    <dxf>
      <alignment horizontal="center"/>
    </dxf>
    <dxf>
      <alignment horizontal="center"/>
    </dxf>
    <dxf>
      <alignment horizontal="right"/>
    </dxf>
    <dxf>
      <numFmt numFmtId="3" formatCode="#,##0"/>
    </dxf>
    <dxf>
      <numFmt numFmtId="3" formatCode="#,##0"/>
    </dxf>
    <dxf>
      <fill>
        <patternFill patternType="solid">
          <bgColor theme="4" tint="0.79998168889431442"/>
        </patternFill>
      </fill>
    </dxf>
    <dxf>
      <border>
        <right style="hair">
          <color auto="1"/>
        </right>
      </border>
    </dxf>
    <dxf>
      <border>
        <right style="hair">
          <color auto="1"/>
        </right>
      </border>
    </dxf>
    <dxf>
      <alignment horizontal="center"/>
    </dxf>
    <dxf>
      <alignment horizontal="center"/>
    </dxf>
    <dxf>
      <alignment horizontal="right"/>
    </dxf>
    <dxf>
      <numFmt numFmtId="3" formatCode="#,##0"/>
    </dxf>
    <dxf>
      <numFmt numFmtId="3" formatCode="#,##0"/>
    </dxf>
    <dxf>
      <fill>
        <patternFill patternType="solid">
          <bgColor theme="4" tint="0.79998168889431442"/>
        </patternFill>
      </fill>
    </dxf>
    <dxf>
      <border>
        <right style="hair">
          <color auto="1"/>
        </right>
      </border>
    </dxf>
    <dxf>
      <border>
        <right style="hair">
          <color auto="1"/>
        </right>
      </border>
    </dxf>
    <dxf>
      <alignment horizontal="center"/>
    </dxf>
    <dxf>
      <alignment horizontal="center"/>
    </dxf>
    <dxf>
      <alignment horizontal="right"/>
    </dxf>
    <dxf>
      <numFmt numFmtId="3" formatCode="#,##0"/>
    </dxf>
    <dxf>
      <numFmt numFmtId="3" formatCode="#,##0"/>
    </dxf>
    <dxf>
      <fill>
        <patternFill patternType="solid">
          <bgColor theme="4" tint="0.79998168889431442"/>
        </patternFill>
      </fill>
    </dxf>
    <dxf>
      <border>
        <right style="hair">
          <color auto="1"/>
        </right>
      </border>
    </dxf>
    <dxf>
      <border>
        <right style="hair">
          <color auto="1"/>
        </right>
      </border>
    </dxf>
    <dxf>
      <alignment horizontal="center"/>
    </dxf>
    <dxf>
      <alignment horizontal="center"/>
    </dxf>
    <dxf>
      <alignment horizontal="right"/>
    </dxf>
    <dxf>
      <numFmt numFmtId="3" formatCode="#,##0"/>
    </dxf>
    <dxf>
      <numFmt numFmtId="3" formatCode="#,##0"/>
    </dxf>
    <dxf>
      <fill>
        <patternFill patternType="solid">
          <bgColor theme="4" tint="0.79998168889431442"/>
        </patternFill>
      </fill>
    </dxf>
    <dxf>
      <border>
        <right style="hair">
          <color auto="1"/>
        </right>
      </border>
    </dxf>
    <dxf>
      <border>
        <right style="hair">
          <color auto="1"/>
        </right>
      </border>
    </dxf>
    <dxf>
      <numFmt numFmtId="1" formatCode="0"/>
    </dxf>
    <dxf>
      <numFmt numFmtId="1" formatCode="0"/>
    </dxf>
    <dxf>
      <numFmt numFmtId="1" formatCode="0"/>
    </dxf>
    <dxf>
      <numFmt numFmtId="30" formatCode="@"/>
    </dxf>
    <dxf>
      <numFmt numFmtId="1" formatCode="0"/>
    </dxf>
    <dxf>
      <numFmt numFmtId="1" formatCode="0"/>
    </dxf>
    <dxf>
      <numFmt numFmtId="30" formatCode="@"/>
    </dxf>
    <dxf>
      <numFmt numFmtId="1" formatCode="0"/>
    </dxf>
    <dxf>
      <numFmt numFmtId="1" formatCode="0"/>
    </dxf>
    <dxf>
      <numFmt numFmtId="164" formatCode="0.0000"/>
      <alignment horizontal="center" vertical="bottom" textRotation="0" wrapText="0" indent="0" justifyLastLine="0" shrinkToFit="0" readingOrder="0"/>
    </dxf>
    <dxf>
      <numFmt numFmtId="30" formatCode="@"/>
      <alignment horizontal="center" vertical="bottom" textRotation="0" wrapText="0" indent="0" justifyLastLine="0" shrinkToFit="0" readingOrder="0"/>
    </dxf>
    <dxf>
      <fill>
        <patternFill patternType="solid">
          <bgColor theme="4" tint="0.79998168889431442"/>
        </patternFill>
      </fill>
    </dxf>
    <dxf>
      <border>
        <right style="hair">
          <color auto="1"/>
        </right>
      </border>
    </dxf>
    <dxf>
      <border>
        <left style="hair">
          <color auto="1"/>
        </left>
        <right style="hair">
          <color auto="1"/>
        </right>
        <top style="hair">
          <color auto="1"/>
        </top>
        <bottom style="hair">
          <color auto="1"/>
        </bottom>
      </border>
    </dxf>
    <dxf>
      <border>
        <left style="hair">
          <color auto="1"/>
        </left>
        <right style="hair">
          <color auto="1"/>
        </right>
        <top style="hair">
          <color auto="1"/>
        </top>
        <bottom style="hair">
          <color auto="1"/>
        </bottom>
      </border>
    </dxf>
    <dxf>
      <alignment horizontal="general"/>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ill>
        <patternFill patternType="none">
          <bgColor auto="1"/>
        </patternFill>
      </fill>
    </dxf>
    <dxf>
      <border>
        <right style="hair">
          <color auto="1"/>
        </right>
      </border>
    </dxf>
    <dxf>
      <border>
        <right style="hair">
          <color auto="1"/>
        </right>
      </border>
    </dxf>
    <dxf>
      <border>
        <right style="hair">
          <color auto="1"/>
        </right>
      </border>
    </dxf>
    <dxf>
      <border>
        <right style="hair">
          <color auto="1"/>
        </right>
      </border>
    </dxf>
    <dxf>
      <border>
        <right style="hair">
          <color auto="1"/>
        </right>
      </border>
    </dxf>
    <dxf>
      <border>
        <right style="hair">
          <color auto="1"/>
        </right>
      </border>
    </dxf>
    <dxf>
      <border>
        <right style="hair">
          <color auto="1"/>
        </right>
      </border>
    </dxf>
    <dxf>
      <border>
        <left style="hair">
          <color auto="1"/>
        </left>
        <right style="hair">
          <color auto="1"/>
        </right>
      </border>
    </dxf>
    <dxf>
      <border>
        <left/>
        <right/>
        <vertical/>
      </border>
    </dxf>
    <dxf>
      <border>
        <right style="hair">
          <color auto="1"/>
        </right>
      </border>
    </dxf>
    <dxf>
      <border>
        <right style="hair">
          <color auto="1"/>
        </right>
      </border>
    </dxf>
    <dxf>
      <border>
        <right style="hair">
          <color auto="1"/>
        </right>
      </border>
    </dxf>
    <dxf>
      <border>
        <right style="hair">
          <color auto="1"/>
        </right>
      </border>
    </dxf>
    <dxf>
      <border>
        <right style="hair">
          <color auto="1"/>
        </right>
      </border>
    </dxf>
    <dxf>
      <border>
        <right style="hair">
          <color auto="1"/>
        </right>
      </border>
    </dxf>
    <dxf>
      <border>
        <right style="hair">
          <color auto="1"/>
        </right>
      </border>
    </dxf>
    <dxf>
      <fill>
        <patternFill>
          <bgColor theme="4" tint="0.79998168889431442"/>
        </patternFill>
      </fill>
    </dxf>
    <dxf>
      <fill>
        <patternFill patternType="solid">
          <bgColor theme="4" tint="0.59999389629810485"/>
        </patternFill>
      </fill>
    </dxf>
    <dxf>
      <alignment horizontal="right"/>
    </dxf>
    <dxf>
      <alignment horizontal="center"/>
    </dxf>
    <dxf>
      <alignment horizontal="center"/>
    </dxf>
    <dxf>
      <alignment horizontal="center"/>
    </dxf>
    <dxf>
      <border>
        <left style="hair">
          <color auto="1"/>
        </left>
        <right style="hair">
          <color auto="1"/>
        </right>
      </border>
    </dxf>
    <dxf>
      <border>
        <right style="hair">
          <color auto="1"/>
        </right>
      </border>
    </dxf>
    <dxf>
      <fill>
        <patternFill patternType="solid">
          <bgColor theme="4" tint="0.79998168889431442"/>
        </patternFill>
      </fill>
    </dxf>
    <dxf>
      <alignment horizontal="right"/>
    </dxf>
    <dxf>
      <alignment horizontal="center"/>
    </dxf>
    <dxf>
      <alignment horizontal="center"/>
    </dxf>
    <dxf>
      <alignment horizontal="center"/>
    </dxf>
    <dxf>
      <alignment horizontal="center"/>
    </dxf>
    <dxf>
      <alignment horizontal="center"/>
    </dxf>
    <dxf>
      <border>
        <right style="hair">
          <color auto="1"/>
        </right>
      </border>
    </dxf>
    <dxf>
      <border>
        <right style="hair">
          <color auto="1"/>
        </right>
      </border>
    </dxf>
    <dxf>
      <fill>
        <patternFill patternType="solid">
          <bgColor theme="4" tint="0.79998168889431442"/>
        </patternFill>
      </fill>
    </dxf>
    <dxf>
      <alignment horizontal="right"/>
    </dxf>
    <dxf>
      <numFmt numFmtId="3" formatCode="#,##0"/>
    </dxf>
    <dxf>
      <alignment horizontal="left"/>
    </dxf>
    <dxf>
      <alignment horizontal="center"/>
    </dxf>
    <dxf>
      <border>
        <right style="hair">
          <color auto="1"/>
        </right>
      </border>
    </dxf>
    <dxf>
      <alignment horizontal="center"/>
    </dxf>
    <dxf>
      <border>
        <right style="hair">
          <color auto="1"/>
        </right>
      </border>
    </dxf>
    <dxf>
      <alignment horizontal="center"/>
    </dxf>
    <dxf>
      <fill>
        <patternFill patternType="solid">
          <bgColor theme="4" tint="0.79998168889431442"/>
        </patternFill>
      </fill>
    </dxf>
    <dxf>
      <border>
        <bottom style="thin">
          <color indexed="64"/>
        </bottom>
      </border>
    </dxf>
    <dxf>
      <border>
        <bottom style="thin">
          <color indexed="64"/>
        </bottom>
      </border>
    </dxf>
    <dxf>
      <font>
        <color theme="4" tint="0.59999389629810485"/>
      </font>
    </dxf>
    <dxf>
      <fill>
        <patternFill>
          <bgColor theme="4" tint="0.59999389629810485"/>
        </patternFill>
      </fill>
    </dxf>
    <dxf>
      <fill>
        <patternFill>
          <bgColor theme="4" tint="0.59999389629810485"/>
        </patternFill>
      </fill>
    </dxf>
    <dxf>
      <fill>
        <patternFill patternType="solid">
          <bgColor theme="3" tint="0.59999389629810485"/>
        </patternFill>
      </fill>
    </dxf>
    <dxf>
      <alignment horizontal="right"/>
    </dxf>
    <dxf>
      <border>
        <right style="hair">
          <color auto="1"/>
        </right>
      </border>
    </dxf>
    <dxf>
      <alignment horizontal="center"/>
    </dxf>
    <dxf>
      <alignment horizontal="center"/>
    </dxf>
    <dxf>
      <border>
        <right style="hair">
          <color auto="1"/>
        </right>
      </border>
    </dxf>
    <dxf>
      <fill>
        <patternFill patternType="solid">
          <bgColor theme="4" tint="0.79998168889431442"/>
        </patternFill>
      </fill>
    </dxf>
    <dxf>
      <alignment horizontal="right"/>
    </dxf>
    <dxf>
      <border>
        <right style="hair">
          <color auto="1"/>
        </right>
      </border>
    </dxf>
    <dxf>
      <border>
        <right style="hair">
          <color auto="1"/>
        </right>
      </border>
    </dxf>
    <dxf>
      <fill>
        <patternFill patternType="solid">
          <bgColor theme="4" tint="0.79998168889431442"/>
        </patternFill>
      </fill>
    </dxf>
    <dxf>
      <numFmt numFmtId="3" formatCode="#,##0"/>
    </dxf>
    <dxf>
      <numFmt numFmtId="3" formatCode="#,##0"/>
    </dxf>
    <dxf>
      <alignment horizontal="right"/>
    </dxf>
    <dxf>
      <alignment horizontal="center"/>
    </dxf>
    <dxf>
      <alignment horizontal="center"/>
    </dxf>
    <dxf>
      <border>
        <right style="hair">
          <color auto="1"/>
        </right>
      </border>
    </dxf>
    <dxf>
      <border>
        <right style="hair">
          <color auto="1"/>
        </right>
      </border>
    </dxf>
    <dxf>
      <fill>
        <patternFill patternType="solid">
          <bgColor theme="4" tint="0.79998168889431442"/>
        </patternFill>
      </fill>
    </dxf>
    <dxf>
      <numFmt numFmtId="3" formatCode="#,##0"/>
    </dxf>
    <dxf>
      <numFmt numFmtId="3" formatCode="#,##0"/>
    </dxf>
    <dxf>
      <alignment horizontal="right"/>
    </dxf>
    <dxf>
      <alignment horizontal="center"/>
    </dxf>
    <dxf>
      <alignment horizontal="center"/>
    </dxf>
    <dxf>
      <border>
        <right style="hair">
          <color auto="1"/>
        </right>
      </border>
    </dxf>
    <dxf>
      <border>
        <right style="hair">
          <color auto="1"/>
        </right>
      </border>
    </dxf>
    <dxf>
      <fill>
        <patternFill patternType="solid">
          <bgColor theme="4" tint="0.79998168889431442"/>
        </patternFill>
      </fill>
    </dxf>
    <dxf>
      <numFmt numFmtId="3" formatCode="#,##0"/>
    </dxf>
    <dxf>
      <numFmt numFmtId="3" formatCode="#,##0"/>
    </dxf>
    <dxf>
      <alignment horizontal="right"/>
    </dxf>
    <dxf>
      <alignment horizontal="center"/>
    </dxf>
    <dxf>
      <alignment horizontal="center"/>
    </dxf>
    <dxf>
      <border>
        <right style="hair">
          <color auto="1"/>
        </right>
      </border>
    </dxf>
    <dxf>
      <border>
        <right style="hair">
          <color auto="1"/>
        </right>
      </border>
    </dxf>
    <dxf>
      <fill>
        <patternFill patternType="solid">
          <bgColor theme="4" tint="0.79998168889431442"/>
        </patternFill>
      </fill>
    </dxf>
    <dxf>
      <numFmt numFmtId="3" formatCode="#,##0"/>
    </dxf>
    <dxf>
      <numFmt numFmtId="3" formatCode="#,##0"/>
    </dxf>
    <dxf>
      <alignment horizontal="right"/>
    </dxf>
    <dxf>
      <alignment horizontal="center"/>
    </dxf>
    <dxf>
      <alignment horizontal="center"/>
    </dxf>
    <dxf>
      <alignment horizontal="center"/>
    </dxf>
    <dxf>
      <border>
        <right/>
      </border>
    </dxf>
    <dxf>
      <border>
        <right style="hair">
          <color auto="1"/>
        </right>
      </border>
    </dxf>
    <dxf>
      <border>
        <right style="hair">
          <color auto="1"/>
        </right>
      </border>
    </dxf>
    <dxf>
      <border>
        <bottom style="thin">
          <color indexed="64"/>
        </bottom>
      </border>
    </dxf>
    <dxf>
      <border>
        <bottom style="thin">
          <color indexed="64"/>
        </bottom>
      </border>
    </dxf>
    <dxf>
      <border>
        <bottom style="thin">
          <color indexed="64"/>
        </bottom>
      </border>
    </dxf>
    <dxf>
      <fill>
        <patternFill patternType="solid">
          <bgColor theme="4" tint="0.59999389629810485"/>
        </patternFill>
      </fill>
    </dxf>
    <dxf>
      <fill>
        <patternFill patternType="solid">
          <bgColor theme="4" tint="0.59999389629810485"/>
        </patternFill>
      </fill>
    </dxf>
    <dxf>
      <fill>
        <patternFill patternType="solid">
          <bgColor theme="4" tint="0.59999389629810485"/>
        </patternFill>
      </fill>
    </dxf>
    <dxf>
      <fill>
        <patternFill patternType="solid">
          <bgColor theme="4" tint="0.59999389629810485"/>
        </patternFill>
      </fill>
    </dxf>
    <dxf>
      <fill>
        <patternFill patternType="solid">
          <bgColor theme="4" tint="0.59999389629810485"/>
        </patternFill>
      </fill>
    </dxf>
    <dxf>
      <fill>
        <patternFill patternType="solid">
          <bgColor theme="4" tint="0.59999389629810485"/>
        </patternFill>
      </fill>
    </dxf>
    <dxf>
      <numFmt numFmtId="0" formatCode="General"/>
    </dxf>
    <dxf>
      <alignment horizontal="center"/>
    </dxf>
    <dxf>
      <fill>
        <patternFill patternType="solid">
          <bgColor theme="4" tint="0.79998168889431442"/>
        </patternFill>
      </fill>
    </dxf>
    <dxf>
      <alignment horizontal="right"/>
    </dxf>
    <dxf>
      <alignment horizontal="center"/>
    </dxf>
    <dxf>
      <alignment horizontal="center"/>
    </dxf>
    <dxf>
      <numFmt numFmtId="3" formatCode="#,##0"/>
    </dxf>
    <dxf>
      <numFmt numFmtId="3" formatCode="#,##0"/>
    </dxf>
    <dxf>
      <border>
        <left/>
        <right/>
        <top/>
      </border>
    </dxf>
    <dxf>
      <border>
        <bottom/>
      </border>
    </dxf>
    <dxf>
      <font>
        <color theme="0"/>
      </font>
    </dxf>
    <dxf>
      <numFmt numFmtId="3" formatCode="#,##0"/>
    </dxf>
    <dxf>
      <fill>
        <patternFill patternType="solid">
          <bgColor rgb="FFFF6D6D"/>
        </patternFill>
      </fill>
    </dxf>
    <dxf>
      <fill>
        <patternFill patternType="solid">
          <bgColor rgb="FFFFDA8F"/>
        </patternFill>
      </fill>
    </dxf>
    <dxf>
      <fill>
        <patternFill patternType="solid">
          <bgColor rgb="FFFFA7A9"/>
        </patternFill>
      </fill>
    </dxf>
    <dxf>
      <fill>
        <patternFill patternType="solid">
          <bgColor theme="4" tint="0.79998168889431442"/>
        </patternFill>
      </fill>
    </dxf>
    <dxf>
      <border>
        <left style="hair">
          <color auto="1"/>
        </left>
        <right style="hair">
          <color auto="1"/>
        </right>
        <top style="hair">
          <color auto="1"/>
        </top>
        <bottom style="hair">
          <color auto="1"/>
        </bottom>
      </border>
    </dxf>
    <dxf>
      <alignment horizontal="center"/>
    </dxf>
    <dxf>
      <alignment horizontal="center"/>
    </dxf>
    <dxf>
      <alignment horizontal="right"/>
    </dxf>
    <dxf>
      <border>
        <left style="hair">
          <color auto="1"/>
        </left>
        <right style="hair">
          <color auto="1"/>
        </right>
      </border>
    </dxf>
    <dxf>
      <border>
        <left/>
        <bottom/>
      </border>
    </dxf>
    <dxf>
      <border>
        <right/>
      </border>
    </dxf>
    <dxf>
      <border>
        <right/>
      </border>
    </dxf>
    <dxf>
      <border>
        <right/>
      </border>
    </dxf>
    <dxf>
      <border>
        <bottom/>
      </border>
    </dxf>
    <dxf>
      <border>
        <left style="hair">
          <color auto="1"/>
        </left>
        <right style="hair">
          <color auto="1"/>
        </right>
      </border>
    </dxf>
    <dxf>
      <border>
        <left style="hair">
          <color auto="1"/>
        </left>
      </border>
    </dxf>
    <dxf>
      <border>
        <right style="hair">
          <color auto="1"/>
        </right>
      </border>
    </dxf>
    <dxf>
      <border>
        <right/>
      </border>
    </dxf>
    <dxf>
      <border>
        <left/>
      </border>
    </dxf>
    <dxf>
      <fill>
        <patternFill patternType="none">
          <bgColor auto="1"/>
        </patternFill>
      </fill>
    </dxf>
    <dxf>
      <fill>
        <patternFill patternType="none">
          <bgColor auto="1"/>
        </patternFill>
      </fill>
    </dxf>
    <dxf>
      <alignment horizontal="center"/>
    </dxf>
    <dxf>
      <fill>
        <patternFill patternType="solid">
          <bgColor theme="4" tint="0.79998168889431442"/>
        </patternFill>
      </fill>
    </dxf>
    <dxf>
      <fill>
        <patternFill patternType="solid">
          <bgColor theme="4" tint="0.79998168889431442"/>
        </patternFill>
      </fill>
    </dxf>
    <dxf>
      <border>
        <left style="thin">
          <color auto="1"/>
        </left>
      </border>
    </dxf>
    <dxf>
      <border>
        <right style="thin">
          <color auto="1"/>
        </right>
      </border>
    </dxf>
    <dxf>
      <border>
        <right/>
      </border>
    </dxf>
    <dxf>
      <border>
        <bottom style="thin">
          <color auto="1"/>
        </bottom>
      </border>
    </dxf>
    <dxf>
      <alignment horizontal="left"/>
    </dxf>
    <dxf>
      <alignment horizontal="center"/>
    </dxf>
    <dxf>
      <alignment horizontal="center"/>
    </dxf>
    <dxf>
      <alignment horizontal="right"/>
    </dxf>
    <dxf>
      <alignment horizontal="center"/>
    </dxf>
    <dxf>
      <alignment horizontal="center"/>
    </dxf>
    <dxf>
      <alignment horizontal="left"/>
    </dxf>
    <dxf>
      <alignment horizontal="center"/>
    </dxf>
    <dxf>
      <alignment horizontal="right"/>
    </dxf>
    <dxf>
      <numFmt numFmtId="1" formatCode="0"/>
      <alignment horizontal="center"/>
    </dxf>
    <dxf>
      <border>
        <left style="hair">
          <color auto="1"/>
        </left>
        <right style="hair">
          <color auto="1"/>
        </right>
        <top style="hair">
          <color auto="1"/>
        </top>
        <bottom style="hair">
          <color auto="1"/>
        </bottom>
      </border>
    </dxf>
    <dxf>
      <border>
        <left style="hair">
          <color auto="1"/>
        </left>
        <right style="hair">
          <color auto="1"/>
        </right>
        <top style="hair">
          <color auto="1"/>
        </top>
        <bottom style="hair">
          <color auto="1"/>
        </bottom>
      </border>
    </dxf>
    <dxf>
      <alignment horizontal="center"/>
    </dxf>
    <dxf>
      <alignment horizontal="right"/>
    </dxf>
    <dxf>
      <alignment horizontal="right"/>
    </dxf>
    <dxf>
      <border>
        <left/>
        <right/>
      </border>
    </dxf>
    <dxf>
      <font>
        <color theme="0"/>
      </font>
    </dxf>
    <dxf>
      <border>
        <left/>
        <top/>
      </border>
    </dxf>
    <dxf>
      <border>
        <left/>
        <top/>
      </border>
    </dxf>
    <dxf>
      <border>
        <right/>
        <bottom/>
      </border>
    </dxf>
    <dxf>
      <border>
        <right/>
        <bottom/>
      </border>
    </dxf>
    <dxf>
      <border>
        <right/>
        <bottom/>
      </border>
    </dxf>
    <dxf>
      <border>
        <right/>
        <bottom/>
      </border>
    </dxf>
    <dxf>
      <border>
        <right/>
        <bottom/>
      </border>
    </dxf>
    <dxf>
      <numFmt numFmtId="167" formatCode="\+#,##0;\-#,##0;#,##0"/>
    </dxf>
    <dxf>
      <numFmt numFmtId="167" formatCode="\+#,##0;\-#,##0;#,##0"/>
    </dxf>
    <dxf>
      <numFmt numFmtId="167" formatCode="\+#,##0;\-#,##0;#,##0"/>
    </dxf>
    <dxf>
      <numFmt numFmtId="167" formatCode="\+#,##0;\-#,##0;#,##0"/>
    </dxf>
    <dxf>
      <border>
        <left style="hair">
          <color auto="1"/>
        </left>
        <right style="hair">
          <color auto="1"/>
        </right>
        <top style="hair">
          <color auto="1"/>
        </top>
        <bottom style="hair">
          <color auto="1"/>
        </bottom>
      </border>
    </dxf>
    <dxf>
      <border>
        <left style="hair">
          <color auto="1"/>
        </left>
        <right style="hair">
          <color auto="1"/>
        </right>
        <top style="hair">
          <color auto="1"/>
        </top>
        <bottom style="hair">
          <color auto="1"/>
        </bottom>
      </border>
    </dxf>
    <dxf>
      <numFmt numFmtId="170" formatCode="\+0,000;\-0,000;0,000"/>
    </dxf>
    <dxf>
      <numFmt numFmtId="166" formatCode="\+0.0\ %;\-0.0\ %;0.0\ %"/>
    </dxf>
    <dxf>
      <numFmt numFmtId="166" formatCode="\+0.0\ %;\-0.0\ %;0.0\ %"/>
    </dxf>
    <dxf>
      <numFmt numFmtId="166" formatCode="\+0.0\ %;\-0.0\ %;0.0\ %"/>
    </dxf>
    <dxf>
      <alignment horizontal="center"/>
    </dxf>
    <dxf>
      <border>
        <left/>
        <right/>
        <top/>
      </border>
    </dxf>
    <dxf>
      <numFmt numFmtId="168" formatCode="0.0%"/>
    </dxf>
    <dxf>
      <numFmt numFmtId="168" formatCode="0.0%"/>
    </dxf>
    <dxf>
      <numFmt numFmtId="168" formatCode="0.0%"/>
    </dxf>
    <dxf>
      <fill>
        <patternFill>
          <bgColor rgb="FFFF6C6C"/>
        </patternFill>
      </fill>
    </dxf>
    <dxf>
      <fill>
        <patternFill>
          <bgColor rgb="FFFFDA8F"/>
        </patternFill>
      </fill>
    </dxf>
    <dxf>
      <fill>
        <patternFill>
          <bgColor rgb="FFFFA7A9"/>
        </patternFill>
      </fill>
    </dxf>
    <dxf>
      <fill>
        <patternFill>
          <bgColor theme="4" tint="0.79998168889431442"/>
        </patternFill>
      </fill>
    </dxf>
    <dxf>
      <fill>
        <patternFill>
          <bgColor theme="0"/>
        </patternFill>
      </fill>
    </dxf>
    <dxf>
      <font>
        <color theme="0"/>
      </font>
    </dxf>
    <dxf>
      <numFmt numFmtId="3" formatCode="#,##0"/>
    </dxf>
    <dxf>
      <numFmt numFmtId="3" formatCode="#,##0"/>
      <fill>
        <patternFill patternType="solid">
          <fgColor indexed="64"/>
          <bgColor theme="4" tint="0.79998168889431442"/>
        </patternFill>
      </fill>
    </dxf>
    <dxf>
      <border>
        <right/>
        <bottom/>
      </border>
    </dxf>
    <dxf>
      <border>
        <right/>
        <bottom/>
      </border>
    </dxf>
    <dxf>
      <border>
        <right/>
        <bottom/>
      </border>
    </dxf>
    <dxf>
      <border>
        <right/>
        <bottom/>
      </border>
    </dxf>
    <dxf>
      <border>
        <right/>
        <bottom/>
      </border>
    </dxf>
    <dxf>
      <border>
        <left style="hair">
          <color auto="1"/>
        </left>
        <right style="hair">
          <color auto="1"/>
        </right>
        <top style="hair">
          <color auto="1"/>
        </top>
        <bottom style="hair">
          <color auto="1"/>
        </bottom>
      </border>
    </dxf>
    <dxf>
      <alignment horizontal="center"/>
    </dxf>
    <dxf>
      <fill>
        <patternFill>
          <bgColor theme="9" tint="0.79998168889431442"/>
        </patternFill>
      </fill>
    </dxf>
    <dxf>
      <fill>
        <patternFill>
          <bgColor theme="5" tint="0.79998168889431442"/>
        </patternFill>
      </fill>
    </dxf>
    <dxf>
      <fill>
        <patternFill>
          <bgColor rgb="FFFF6D6D"/>
        </patternFill>
      </fill>
    </dxf>
    <dxf>
      <fill>
        <patternFill>
          <bgColor rgb="FFFFDA8F"/>
        </patternFill>
      </fill>
    </dxf>
    <dxf>
      <fill>
        <patternFill>
          <bgColor rgb="FFFFA7A9"/>
        </patternFill>
      </fill>
    </dxf>
    <dxf>
      <fill>
        <patternFill>
          <bgColor theme="4" tint="0.79998168889431442"/>
        </patternFill>
      </fill>
    </dxf>
    <dxf>
      <fill>
        <patternFill>
          <bgColor rgb="FFFFEEB7"/>
        </patternFill>
      </fill>
    </dxf>
    <dxf>
      <fill>
        <patternFill>
          <bgColor rgb="FFFFD5D5"/>
        </patternFill>
      </fill>
    </dxf>
    <dxf>
      <fill>
        <patternFill patternType="solid">
          <fgColor rgb="FFDDEBF7"/>
          <bgColor rgb="FFDDEBF7"/>
        </patternFill>
      </fill>
    </dxf>
    <dxf>
      <fill>
        <patternFill patternType="solid">
          <fgColor rgb="FFDDEBF7"/>
          <bgColor rgb="FFDDEBF7"/>
        </patternFill>
      </fill>
    </dxf>
    <dxf>
      <font>
        <b/>
        <color rgb="FF000000"/>
      </font>
    </dxf>
    <dxf>
      <font>
        <b/>
        <color rgb="FF000000"/>
      </font>
    </dxf>
    <dxf>
      <font>
        <b/>
        <color rgb="FF000000"/>
      </font>
      <border>
        <top style="double">
          <color rgb="FF5B9BD5"/>
        </top>
      </border>
    </dxf>
    <dxf>
      <font>
        <b/>
        <color rgb="FFFFFFFF"/>
      </font>
      <fill>
        <patternFill patternType="solid">
          <fgColor rgb="FF5B9BD5"/>
          <bgColor rgb="FF5B9BD5"/>
        </patternFill>
      </fill>
    </dxf>
    <dxf>
      <font>
        <color rgb="FF000000"/>
      </font>
      <border>
        <left style="thin">
          <color rgb="FF9BC2E6"/>
        </left>
        <right style="thin">
          <color rgb="FF9BC2E6"/>
        </right>
        <top style="thin">
          <color rgb="FF9BC2E6"/>
        </top>
        <bottom style="thin">
          <color rgb="FF9BC2E6"/>
        </bottom>
        <horizontal style="thin">
          <color rgb="FF9BC2E6"/>
        </horizontal>
      </border>
    </dxf>
  </dxfs>
  <tableStyles count="1" defaultTableStyle="TableStyleMedium2" defaultPivotStyle="PivotStyleLight16">
    <tableStyle name="TableStyleMedium2 2" pivot="0" count="7" xr9:uid="{431C6627-D3C6-4A70-AB30-827723164F25}">
      <tableStyleElement type="wholeTable" dxfId="318"/>
      <tableStyleElement type="headerRow" dxfId="317"/>
      <tableStyleElement type="totalRow" dxfId="316"/>
      <tableStyleElement type="firstColumn" dxfId="315"/>
      <tableStyleElement type="lastColumn" dxfId="314"/>
      <tableStyleElement type="firstRowStripe" dxfId="313"/>
      <tableStyleElement type="firstColumnStripe" dxfId="312"/>
    </tableStyle>
  </tableStyles>
  <colors>
    <mruColors>
      <color rgb="FFD7E7F5"/>
      <color rgb="FFBDD7EE"/>
      <color rgb="FF2F75B5"/>
      <color rgb="FF2F72C4"/>
      <color rgb="FFFFB9B9"/>
      <color rgb="FFFFF8D5"/>
      <color rgb="FFE2F2E6"/>
      <color rgb="FFEEF8F0"/>
      <color rgb="FFB6E0C1"/>
      <color rgb="FFFF6C6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volatileDependencies.xml><?xml version="1.0" encoding="utf-8"?>
<volTypes xmlns="http://schemas.openxmlformats.org/spreadsheetml/2006/main">
  <volType type="olapFunctions">
    <main first="ThisWorkbookDataModel">
      <tp t="e">
        <v>#N/A</v>
        <stp>1</stp>
        <tr r="B1" s="14"/>
        <tr r="B1" s="14"/>
        <tr r="A1" s="29"/>
        <tr r="A1" s="29"/>
        <tr r="A1" s="26"/>
        <tr r="A1" s="26"/>
        <tr r="A1" s="12"/>
        <tr r="A1" s="12"/>
        <tr r="A1" s="25"/>
        <tr r="A1" s="25"/>
        <tr r="A1" s="31"/>
        <tr r="A1" s="31"/>
      </tp>
    </main>
  </volType>
</volTypes>
</file>

<file path=xl/_rels/workbook.xml.rels><?xml version="1.0" encoding="UTF-8" standalone="yes"?>
<Relationships xmlns="http://schemas.openxmlformats.org/package/2006/relationships"><Relationship Id="rId117" Type="http://schemas.openxmlformats.org/officeDocument/2006/relationships/customXml" Target="../customXml/item69.xml"/><Relationship Id="rId21" Type="http://schemas.openxmlformats.org/officeDocument/2006/relationships/pivotCacheDefinition" Target="pivotCache/pivotCacheDefinition9.xml"/><Relationship Id="rId42" Type="http://schemas.openxmlformats.org/officeDocument/2006/relationships/theme" Target="theme/theme1.xml"/><Relationship Id="rId63" Type="http://schemas.openxmlformats.org/officeDocument/2006/relationships/customXml" Target="../customXml/item15.xml"/><Relationship Id="rId84" Type="http://schemas.openxmlformats.org/officeDocument/2006/relationships/customXml" Target="../customXml/item36.xml"/><Relationship Id="rId138" Type="http://schemas.openxmlformats.org/officeDocument/2006/relationships/customXml" Target="../customXml/item90.xml"/><Relationship Id="rId159" Type="http://schemas.openxmlformats.org/officeDocument/2006/relationships/customXml" Target="../customXml/item111.xml"/><Relationship Id="rId170" Type="http://schemas.openxmlformats.org/officeDocument/2006/relationships/customXml" Target="../customXml/item122.xml"/><Relationship Id="rId107" Type="http://schemas.openxmlformats.org/officeDocument/2006/relationships/customXml" Target="../customXml/item59.xml"/><Relationship Id="rId11" Type="http://schemas.openxmlformats.org/officeDocument/2006/relationships/worksheet" Target="worksheets/sheet11.xml"/><Relationship Id="rId32" Type="http://schemas.openxmlformats.org/officeDocument/2006/relationships/pivotCacheDefinition" Target="pivotCache/pivotCacheDefinition20.xml"/><Relationship Id="rId53" Type="http://schemas.openxmlformats.org/officeDocument/2006/relationships/customXml" Target="../customXml/item5.xml"/><Relationship Id="rId74" Type="http://schemas.openxmlformats.org/officeDocument/2006/relationships/customXml" Target="../customXml/item26.xml"/><Relationship Id="rId128" Type="http://schemas.openxmlformats.org/officeDocument/2006/relationships/customXml" Target="../customXml/item80.xml"/><Relationship Id="rId149" Type="http://schemas.openxmlformats.org/officeDocument/2006/relationships/customXml" Target="../customXml/item101.xml"/><Relationship Id="rId5" Type="http://schemas.openxmlformats.org/officeDocument/2006/relationships/worksheet" Target="worksheets/sheet5.xml"/><Relationship Id="rId95" Type="http://schemas.openxmlformats.org/officeDocument/2006/relationships/customXml" Target="../customXml/item47.xml"/><Relationship Id="rId160" Type="http://schemas.openxmlformats.org/officeDocument/2006/relationships/customXml" Target="../customXml/item112.xml"/><Relationship Id="rId22" Type="http://schemas.openxmlformats.org/officeDocument/2006/relationships/pivotCacheDefinition" Target="pivotCache/pivotCacheDefinition10.xml"/><Relationship Id="rId43" Type="http://schemas.openxmlformats.org/officeDocument/2006/relationships/connections" Target="connections.xml"/><Relationship Id="rId64" Type="http://schemas.openxmlformats.org/officeDocument/2006/relationships/customXml" Target="../customXml/item16.xml"/><Relationship Id="rId118" Type="http://schemas.openxmlformats.org/officeDocument/2006/relationships/customXml" Target="../customXml/item70.xml"/><Relationship Id="rId139" Type="http://schemas.openxmlformats.org/officeDocument/2006/relationships/customXml" Target="../customXml/item91.xml"/><Relationship Id="rId85" Type="http://schemas.openxmlformats.org/officeDocument/2006/relationships/customXml" Target="../customXml/item37.xml"/><Relationship Id="rId150" Type="http://schemas.openxmlformats.org/officeDocument/2006/relationships/customXml" Target="../customXml/item102.xml"/><Relationship Id="rId171" Type="http://schemas.openxmlformats.org/officeDocument/2006/relationships/customXml" Target="../customXml/item123.xml"/><Relationship Id="rId12" Type="http://schemas.openxmlformats.org/officeDocument/2006/relationships/worksheet" Target="worksheets/sheet12.xml"/><Relationship Id="rId33" Type="http://schemas.openxmlformats.org/officeDocument/2006/relationships/pivotCacheDefinition" Target="pivotCache/pivotCacheDefinition21.xml"/><Relationship Id="rId108" Type="http://schemas.openxmlformats.org/officeDocument/2006/relationships/customXml" Target="../customXml/item60.xml"/><Relationship Id="rId129" Type="http://schemas.openxmlformats.org/officeDocument/2006/relationships/customXml" Target="../customXml/item81.xml"/><Relationship Id="rId54" Type="http://schemas.openxmlformats.org/officeDocument/2006/relationships/customXml" Target="../customXml/item6.xml"/><Relationship Id="rId70" Type="http://schemas.openxmlformats.org/officeDocument/2006/relationships/customXml" Target="../customXml/item22.xml"/><Relationship Id="rId75" Type="http://schemas.openxmlformats.org/officeDocument/2006/relationships/customXml" Target="../customXml/item27.xml"/><Relationship Id="rId91" Type="http://schemas.openxmlformats.org/officeDocument/2006/relationships/customXml" Target="../customXml/item43.xml"/><Relationship Id="rId96" Type="http://schemas.openxmlformats.org/officeDocument/2006/relationships/customXml" Target="../customXml/item48.xml"/><Relationship Id="rId140" Type="http://schemas.openxmlformats.org/officeDocument/2006/relationships/customXml" Target="../customXml/item92.xml"/><Relationship Id="rId145" Type="http://schemas.openxmlformats.org/officeDocument/2006/relationships/customXml" Target="../customXml/item97.xml"/><Relationship Id="rId161" Type="http://schemas.openxmlformats.org/officeDocument/2006/relationships/customXml" Target="../customXml/item113.xml"/><Relationship Id="rId166" Type="http://schemas.openxmlformats.org/officeDocument/2006/relationships/customXml" Target="../customXml/item118.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pivotCacheDefinition" Target="pivotCache/pivotCacheDefinition11.xml"/><Relationship Id="rId28" Type="http://schemas.openxmlformats.org/officeDocument/2006/relationships/pivotCacheDefinition" Target="pivotCache/pivotCacheDefinition16.xml"/><Relationship Id="rId49" Type="http://schemas.openxmlformats.org/officeDocument/2006/relationships/customXml" Target="../customXml/item1.xml"/><Relationship Id="rId114" Type="http://schemas.openxmlformats.org/officeDocument/2006/relationships/customXml" Target="../customXml/item66.xml"/><Relationship Id="rId119" Type="http://schemas.openxmlformats.org/officeDocument/2006/relationships/customXml" Target="../customXml/item71.xml"/><Relationship Id="rId44" Type="http://schemas.openxmlformats.org/officeDocument/2006/relationships/styles" Target="styles.xml"/><Relationship Id="rId60" Type="http://schemas.openxmlformats.org/officeDocument/2006/relationships/customXml" Target="../customXml/item12.xml"/><Relationship Id="rId65" Type="http://schemas.openxmlformats.org/officeDocument/2006/relationships/customXml" Target="../customXml/item17.xml"/><Relationship Id="rId81" Type="http://schemas.openxmlformats.org/officeDocument/2006/relationships/customXml" Target="../customXml/item33.xml"/><Relationship Id="rId86" Type="http://schemas.openxmlformats.org/officeDocument/2006/relationships/customXml" Target="../customXml/item38.xml"/><Relationship Id="rId130" Type="http://schemas.openxmlformats.org/officeDocument/2006/relationships/customXml" Target="../customXml/item82.xml"/><Relationship Id="rId135" Type="http://schemas.openxmlformats.org/officeDocument/2006/relationships/customXml" Target="../customXml/item87.xml"/><Relationship Id="rId151" Type="http://schemas.openxmlformats.org/officeDocument/2006/relationships/customXml" Target="../customXml/item103.xml"/><Relationship Id="rId156" Type="http://schemas.openxmlformats.org/officeDocument/2006/relationships/customXml" Target="../customXml/item108.xml"/><Relationship Id="rId172" Type="http://schemas.openxmlformats.org/officeDocument/2006/relationships/volatileDependencies" Target="volatileDependencies.xml"/><Relationship Id="rId13" Type="http://schemas.openxmlformats.org/officeDocument/2006/relationships/pivotCacheDefinition" Target="pivotCache/pivotCacheDefinition1.xml"/><Relationship Id="rId18" Type="http://schemas.openxmlformats.org/officeDocument/2006/relationships/pivotCacheDefinition" Target="pivotCache/pivotCacheDefinition6.xml"/><Relationship Id="rId39" Type="http://schemas.microsoft.com/office/2007/relationships/slicerCache" Target="slicerCaches/slicerCache3.xml"/><Relationship Id="rId109" Type="http://schemas.openxmlformats.org/officeDocument/2006/relationships/customXml" Target="../customXml/item61.xml"/><Relationship Id="rId34" Type="http://schemas.openxmlformats.org/officeDocument/2006/relationships/pivotCacheDefinition" Target="pivotCache/pivotCacheDefinition22.xml"/><Relationship Id="rId50" Type="http://schemas.openxmlformats.org/officeDocument/2006/relationships/customXml" Target="../customXml/item2.xml"/><Relationship Id="rId55" Type="http://schemas.openxmlformats.org/officeDocument/2006/relationships/customXml" Target="../customXml/item7.xml"/><Relationship Id="rId76" Type="http://schemas.openxmlformats.org/officeDocument/2006/relationships/customXml" Target="../customXml/item28.xml"/><Relationship Id="rId97" Type="http://schemas.openxmlformats.org/officeDocument/2006/relationships/customXml" Target="../customXml/item49.xml"/><Relationship Id="rId104" Type="http://schemas.openxmlformats.org/officeDocument/2006/relationships/customXml" Target="../customXml/item56.xml"/><Relationship Id="rId120" Type="http://schemas.openxmlformats.org/officeDocument/2006/relationships/customXml" Target="../customXml/item72.xml"/><Relationship Id="rId125" Type="http://schemas.openxmlformats.org/officeDocument/2006/relationships/customXml" Target="../customXml/item77.xml"/><Relationship Id="rId141" Type="http://schemas.openxmlformats.org/officeDocument/2006/relationships/customXml" Target="../customXml/item93.xml"/><Relationship Id="rId146" Type="http://schemas.openxmlformats.org/officeDocument/2006/relationships/customXml" Target="../customXml/item98.xml"/><Relationship Id="rId167" Type="http://schemas.openxmlformats.org/officeDocument/2006/relationships/customXml" Target="../customXml/item119.xml"/><Relationship Id="rId7" Type="http://schemas.openxmlformats.org/officeDocument/2006/relationships/worksheet" Target="worksheets/sheet7.xml"/><Relationship Id="rId71" Type="http://schemas.openxmlformats.org/officeDocument/2006/relationships/customXml" Target="../customXml/item23.xml"/><Relationship Id="rId92" Type="http://schemas.openxmlformats.org/officeDocument/2006/relationships/customXml" Target="../customXml/item44.xml"/><Relationship Id="rId162" Type="http://schemas.openxmlformats.org/officeDocument/2006/relationships/customXml" Target="../customXml/item114.xml"/><Relationship Id="rId2" Type="http://schemas.openxmlformats.org/officeDocument/2006/relationships/worksheet" Target="worksheets/sheet2.xml"/><Relationship Id="rId29" Type="http://schemas.openxmlformats.org/officeDocument/2006/relationships/pivotCacheDefinition" Target="pivotCache/pivotCacheDefinition17.xml"/><Relationship Id="rId24" Type="http://schemas.openxmlformats.org/officeDocument/2006/relationships/pivotCacheDefinition" Target="pivotCache/pivotCacheDefinition12.xml"/><Relationship Id="rId40" Type="http://schemas.microsoft.com/office/2007/relationships/slicerCache" Target="slicerCaches/slicerCache4.xml"/><Relationship Id="rId45" Type="http://schemas.openxmlformats.org/officeDocument/2006/relationships/sharedStrings" Target="sharedStrings.xml"/><Relationship Id="rId66" Type="http://schemas.openxmlformats.org/officeDocument/2006/relationships/customXml" Target="../customXml/item18.xml"/><Relationship Id="rId87" Type="http://schemas.openxmlformats.org/officeDocument/2006/relationships/customXml" Target="../customXml/item39.xml"/><Relationship Id="rId110" Type="http://schemas.openxmlformats.org/officeDocument/2006/relationships/customXml" Target="../customXml/item62.xml"/><Relationship Id="rId115" Type="http://schemas.openxmlformats.org/officeDocument/2006/relationships/customXml" Target="../customXml/item67.xml"/><Relationship Id="rId131" Type="http://schemas.openxmlformats.org/officeDocument/2006/relationships/customXml" Target="../customXml/item83.xml"/><Relationship Id="rId136" Type="http://schemas.openxmlformats.org/officeDocument/2006/relationships/customXml" Target="../customXml/item88.xml"/><Relationship Id="rId157" Type="http://schemas.openxmlformats.org/officeDocument/2006/relationships/customXml" Target="../customXml/item109.xml"/><Relationship Id="rId61" Type="http://schemas.openxmlformats.org/officeDocument/2006/relationships/customXml" Target="../customXml/item13.xml"/><Relationship Id="rId82" Type="http://schemas.openxmlformats.org/officeDocument/2006/relationships/customXml" Target="../customXml/item34.xml"/><Relationship Id="rId152" Type="http://schemas.openxmlformats.org/officeDocument/2006/relationships/customXml" Target="../customXml/item104.xml"/><Relationship Id="rId19" Type="http://schemas.openxmlformats.org/officeDocument/2006/relationships/pivotCacheDefinition" Target="pivotCache/pivotCacheDefinition7.xml"/><Relationship Id="rId14" Type="http://schemas.openxmlformats.org/officeDocument/2006/relationships/pivotCacheDefinition" Target="pivotCache/pivotCacheDefinition2.xml"/><Relationship Id="rId30" Type="http://schemas.openxmlformats.org/officeDocument/2006/relationships/pivotCacheDefinition" Target="pivotCache/pivotCacheDefinition18.xml"/><Relationship Id="rId35" Type="http://schemas.openxmlformats.org/officeDocument/2006/relationships/pivotCacheDefinition" Target="pivotCache/pivotCacheDefinition23.xml"/><Relationship Id="rId56" Type="http://schemas.openxmlformats.org/officeDocument/2006/relationships/customXml" Target="../customXml/item8.xml"/><Relationship Id="rId77" Type="http://schemas.openxmlformats.org/officeDocument/2006/relationships/customXml" Target="../customXml/item29.xml"/><Relationship Id="rId100" Type="http://schemas.openxmlformats.org/officeDocument/2006/relationships/customXml" Target="../customXml/item52.xml"/><Relationship Id="rId105" Type="http://schemas.openxmlformats.org/officeDocument/2006/relationships/customXml" Target="../customXml/item57.xml"/><Relationship Id="rId126" Type="http://schemas.openxmlformats.org/officeDocument/2006/relationships/customXml" Target="../customXml/item78.xml"/><Relationship Id="rId147" Type="http://schemas.openxmlformats.org/officeDocument/2006/relationships/customXml" Target="../customXml/item99.xml"/><Relationship Id="rId168" Type="http://schemas.openxmlformats.org/officeDocument/2006/relationships/customXml" Target="../customXml/item120.xml"/><Relationship Id="rId8" Type="http://schemas.openxmlformats.org/officeDocument/2006/relationships/worksheet" Target="worksheets/sheet8.xml"/><Relationship Id="rId51" Type="http://schemas.openxmlformats.org/officeDocument/2006/relationships/customXml" Target="../customXml/item3.xml"/><Relationship Id="rId72" Type="http://schemas.openxmlformats.org/officeDocument/2006/relationships/customXml" Target="../customXml/item24.xml"/><Relationship Id="rId93" Type="http://schemas.openxmlformats.org/officeDocument/2006/relationships/customXml" Target="../customXml/item45.xml"/><Relationship Id="rId98" Type="http://schemas.openxmlformats.org/officeDocument/2006/relationships/customXml" Target="../customXml/item50.xml"/><Relationship Id="rId121" Type="http://schemas.openxmlformats.org/officeDocument/2006/relationships/customXml" Target="../customXml/item73.xml"/><Relationship Id="rId142" Type="http://schemas.openxmlformats.org/officeDocument/2006/relationships/customXml" Target="../customXml/item94.xml"/><Relationship Id="rId163" Type="http://schemas.openxmlformats.org/officeDocument/2006/relationships/customXml" Target="../customXml/item115.xml"/><Relationship Id="rId3" Type="http://schemas.openxmlformats.org/officeDocument/2006/relationships/worksheet" Target="worksheets/sheet3.xml"/><Relationship Id="rId25" Type="http://schemas.openxmlformats.org/officeDocument/2006/relationships/pivotCacheDefinition" Target="pivotCache/pivotCacheDefinition13.xml"/><Relationship Id="rId46" Type="http://schemas.openxmlformats.org/officeDocument/2006/relationships/sheetMetadata" Target="metadata.xml"/><Relationship Id="rId67" Type="http://schemas.openxmlformats.org/officeDocument/2006/relationships/customXml" Target="../customXml/item19.xml"/><Relationship Id="rId116" Type="http://schemas.openxmlformats.org/officeDocument/2006/relationships/customXml" Target="../customXml/item68.xml"/><Relationship Id="rId137" Type="http://schemas.openxmlformats.org/officeDocument/2006/relationships/customXml" Target="../customXml/item89.xml"/><Relationship Id="rId158" Type="http://schemas.openxmlformats.org/officeDocument/2006/relationships/customXml" Target="../customXml/item110.xml"/><Relationship Id="rId20" Type="http://schemas.openxmlformats.org/officeDocument/2006/relationships/pivotCacheDefinition" Target="pivotCache/pivotCacheDefinition8.xml"/><Relationship Id="rId41" Type="http://schemas.microsoft.com/office/2007/relationships/slicerCache" Target="slicerCaches/slicerCache5.xml"/><Relationship Id="rId62" Type="http://schemas.openxmlformats.org/officeDocument/2006/relationships/customXml" Target="../customXml/item14.xml"/><Relationship Id="rId83" Type="http://schemas.openxmlformats.org/officeDocument/2006/relationships/customXml" Target="../customXml/item35.xml"/><Relationship Id="rId88" Type="http://schemas.openxmlformats.org/officeDocument/2006/relationships/customXml" Target="../customXml/item40.xml"/><Relationship Id="rId111" Type="http://schemas.openxmlformats.org/officeDocument/2006/relationships/customXml" Target="../customXml/item63.xml"/><Relationship Id="rId132" Type="http://schemas.openxmlformats.org/officeDocument/2006/relationships/customXml" Target="../customXml/item84.xml"/><Relationship Id="rId153" Type="http://schemas.openxmlformats.org/officeDocument/2006/relationships/customXml" Target="../customXml/item105.xml"/><Relationship Id="rId15" Type="http://schemas.openxmlformats.org/officeDocument/2006/relationships/pivotCacheDefinition" Target="pivotCache/pivotCacheDefinition3.xml"/><Relationship Id="rId36" Type="http://schemas.openxmlformats.org/officeDocument/2006/relationships/pivotCacheDefinition" Target="pivotCache/pivotCacheDefinition24.xml"/><Relationship Id="rId57" Type="http://schemas.openxmlformats.org/officeDocument/2006/relationships/customXml" Target="../customXml/item9.xml"/><Relationship Id="rId106" Type="http://schemas.openxmlformats.org/officeDocument/2006/relationships/customXml" Target="../customXml/item58.xml"/><Relationship Id="rId127" Type="http://schemas.openxmlformats.org/officeDocument/2006/relationships/customXml" Target="../customXml/item79.xml"/><Relationship Id="rId10" Type="http://schemas.openxmlformats.org/officeDocument/2006/relationships/worksheet" Target="worksheets/sheet10.xml"/><Relationship Id="rId31" Type="http://schemas.openxmlformats.org/officeDocument/2006/relationships/pivotCacheDefinition" Target="pivotCache/pivotCacheDefinition19.xml"/><Relationship Id="rId52" Type="http://schemas.openxmlformats.org/officeDocument/2006/relationships/customXml" Target="../customXml/item4.xml"/><Relationship Id="rId73" Type="http://schemas.openxmlformats.org/officeDocument/2006/relationships/customXml" Target="../customXml/item25.xml"/><Relationship Id="rId78" Type="http://schemas.openxmlformats.org/officeDocument/2006/relationships/customXml" Target="../customXml/item30.xml"/><Relationship Id="rId94" Type="http://schemas.openxmlformats.org/officeDocument/2006/relationships/customXml" Target="../customXml/item46.xml"/><Relationship Id="rId99" Type="http://schemas.openxmlformats.org/officeDocument/2006/relationships/customXml" Target="../customXml/item51.xml"/><Relationship Id="rId101" Type="http://schemas.openxmlformats.org/officeDocument/2006/relationships/customXml" Target="../customXml/item53.xml"/><Relationship Id="rId122" Type="http://schemas.openxmlformats.org/officeDocument/2006/relationships/customXml" Target="../customXml/item74.xml"/><Relationship Id="rId143" Type="http://schemas.openxmlformats.org/officeDocument/2006/relationships/customXml" Target="../customXml/item95.xml"/><Relationship Id="rId148" Type="http://schemas.openxmlformats.org/officeDocument/2006/relationships/customXml" Target="../customXml/item100.xml"/><Relationship Id="rId164" Type="http://schemas.openxmlformats.org/officeDocument/2006/relationships/customXml" Target="../customXml/item116.xml"/><Relationship Id="rId169" Type="http://schemas.openxmlformats.org/officeDocument/2006/relationships/customXml" Target="../customXml/item12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pivotCacheDefinition" Target="pivotCache/pivotCacheDefinition14.xml"/><Relationship Id="rId47" Type="http://schemas.openxmlformats.org/officeDocument/2006/relationships/powerPivotData" Target="model/item.data"/><Relationship Id="rId68" Type="http://schemas.openxmlformats.org/officeDocument/2006/relationships/customXml" Target="../customXml/item20.xml"/><Relationship Id="rId89" Type="http://schemas.openxmlformats.org/officeDocument/2006/relationships/customXml" Target="../customXml/item41.xml"/><Relationship Id="rId112" Type="http://schemas.openxmlformats.org/officeDocument/2006/relationships/customXml" Target="../customXml/item64.xml"/><Relationship Id="rId133" Type="http://schemas.openxmlformats.org/officeDocument/2006/relationships/customXml" Target="../customXml/item85.xml"/><Relationship Id="rId154" Type="http://schemas.openxmlformats.org/officeDocument/2006/relationships/customXml" Target="../customXml/item106.xml"/><Relationship Id="rId16" Type="http://schemas.openxmlformats.org/officeDocument/2006/relationships/pivotCacheDefinition" Target="pivotCache/pivotCacheDefinition4.xml"/><Relationship Id="rId37" Type="http://schemas.microsoft.com/office/2007/relationships/slicerCache" Target="slicerCaches/slicerCache1.xml"/><Relationship Id="rId58" Type="http://schemas.openxmlformats.org/officeDocument/2006/relationships/customXml" Target="../customXml/item10.xml"/><Relationship Id="rId79" Type="http://schemas.openxmlformats.org/officeDocument/2006/relationships/customXml" Target="../customXml/item31.xml"/><Relationship Id="rId102" Type="http://schemas.openxmlformats.org/officeDocument/2006/relationships/customXml" Target="../customXml/item54.xml"/><Relationship Id="rId123" Type="http://schemas.openxmlformats.org/officeDocument/2006/relationships/customXml" Target="../customXml/item75.xml"/><Relationship Id="rId144" Type="http://schemas.openxmlformats.org/officeDocument/2006/relationships/customXml" Target="../customXml/item96.xml"/><Relationship Id="rId90" Type="http://schemas.openxmlformats.org/officeDocument/2006/relationships/customXml" Target="../customXml/item42.xml"/><Relationship Id="rId165" Type="http://schemas.openxmlformats.org/officeDocument/2006/relationships/customXml" Target="../customXml/item117.xml"/><Relationship Id="rId27" Type="http://schemas.openxmlformats.org/officeDocument/2006/relationships/pivotCacheDefinition" Target="pivotCache/pivotCacheDefinition15.xml"/><Relationship Id="rId48" Type="http://schemas.openxmlformats.org/officeDocument/2006/relationships/calcChain" Target="calcChain.xml"/><Relationship Id="rId69" Type="http://schemas.openxmlformats.org/officeDocument/2006/relationships/customXml" Target="../customXml/item21.xml"/><Relationship Id="rId113" Type="http://schemas.openxmlformats.org/officeDocument/2006/relationships/customXml" Target="../customXml/item65.xml"/><Relationship Id="rId134" Type="http://schemas.openxmlformats.org/officeDocument/2006/relationships/customXml" Target="../customXml/item86.xml"/><Relationship Id="rId80" Type="http://schemas.openxmlformats.org/officeDocument/2006/relationships/customXml" Target="../customXml/item32.xml"/><Relationship Id="rId155" Type="http://schemas.openxmlformats.org/officeDocument/2006/relationships/customXml" Target="../customXml/item107.xml"/><Relationship Id="rId17" Type="http://schemas.openxmlformats.org/officeDocument/2006/relationships/pivotCacheDefinition" Target="pivotCache/pivotCacheDefinition5.xml"/><Relationship Id="rId38" Type="http://schemas.microsoft.com/office/2007/relationships/slicerCache" Target="slicerCaches/slicerCache2.xml"/><Relationship Id="rId59" Type="http://schemas.openxmlformats.org/officeDocument/2006/relationships/customXml" Target="../customXml/item11.xml"/><Relationship Id="rId103" Type="http://schemas.openxmlformats.org/officeDocument/2006/relationships/customXml" Target="../customXml/item55.xml"/><Relationship Id="rId124" Type="http://schemas.openxmlformats.org/officeDocument/2006/relationships/customXml" Target="../customXml/item76.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[Gun Violence Report.xlsx]PTHidden!PTOverall</c:name>
    <c:fmtId val="3"/>
  </c:pivotSource>
  <c:chart>
    <c:title>
      <c:tx>
        <c:strRef>
          <c:f>State!$AG$2</c:f>
          <c:strCache>
            <c:ptCount val="1"/>
            <c:pt idx="0">
              <c:v>Total Incidents/Deaths/Injuries by Year</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lumMod val="20000"/>
              <a:lumOff val="8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ln w="28575" cap="rnd">
            <a:solidFill>
              <a:srgbClr val="FFA7A9"/>
            </a:solidFill>
            <a:round/>
          </a:ln>
          <a:effectLst/>
        </c:spPr>
        <c:marker>
          <c:symbol val="circle"/>
          <c:size val="5"/>
          <c:spPr>
            <a:solidFill>
              <a:srgbClr val="FFA7A9"/>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1"/>
          <c:showCatName val="0"/>
          <c:showSerName val="0"/>
          <c:showPercent val="0"/>
          <c:showBubbleSize val="0"/>
          <c:extLst>
            <c:ext xmlns:c15="http://schemas.microsoft.com/office/drawing/2012/chart" uri="{CE6537A1-D6FC-4f65-9D91-7224C49458BB}"/>
          </c:extLst>
        </c:dLbl>
      </c:pivotFmt>
      <c:pivotFmt>
        <c:idx val="2"/>
        <c:spPr>
          <a:ln w="28575" cap="rnd">
            <a:solidFill>
              <a:srgbClr val="FFDA8F"/>
            </a:solidFill>
            <a:round/>
          </a:ln>
          <a:effectLst/>
        </c:spPr>
        <c:marker>
          <c:symbol val="circle"/>
          <c:size val="5"/>
          <c:spPr>
            <a:solidFill>
              <a:srgbClr val="FFDA8F"/>
            </a:solidFill>
            <a:ln w="9525">
              <a:solidFill>
                <a:schemeClr val="accent3"/>
              </a:solidFill>
            </a:ln>
            <a:effectLst/>
          </c:spPr>
        </c:marker>
        <c:dLbl>
          <c:idx val="0"/>
          <c:spPr>
            <a:noFill/>
            <a:ln>
              <a:noFill/>
            </a:ln>
            <a:effectLst/>
          </c:spPr>
          <c:txPr>
            <a:bodyPr rot="0" spcFirstLastPara="1" vertOverflow="ellipsis"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l"/>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State!$AG$2</c:f>
              <c:strCache>
                <c:ptCount val="1"/>
                <c:pt idx="0">
                  <c:v>No. of Incidents</c:v>
                </c:pt>
              </c:strCache>
            </c:strRef>
          </c:tx>
          <c:spPr>
            <a:solidFill>
              <a:schemeClr val="accent1">
                <a:lumMod val="20000"/>
                <a:lumOff val="8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State!$AG$2</c:f>
              <c:strCache>
                <c:ptCount val="6"/>
                <c:pt idx="0">
                  <c:v>2013</c:v>
                </c:pt>
                <c:pt idx="1">
                  <c:v>2014</c:v>
                </c:pt>
                <c:pt idx="2">
                  <c:v>2015</c:v>
                </c:pt>
                <c:pt idx="3">
                  <c:v>2016</c:v>
                </c:pt>
                <c:pt idx="4">
                  <c:v>2017</c:v>
                </c:pt>
                <c:pt idx="5">
                  <c:v>2018</c:v>
                </c:pt>
              </c:strCache>
            </c:strRef>
          </c:cat>
          <c:val>
            <c:numRef>
              <c:f>State!$AG$2</c:f>
              <c:numCache>
                <c:formatCode>#,##0</c:formatCode>
                <c:ptCount val="6"/>
                <c:pt idx="0">
                  <c:v>278</c:v>
                </c:pt>
                <c:pt idx="1">
                  <c:v>51854</c:v>
                </c:pt>
                <c:pt idx="2">
                  <c:v>53579</c:v>
                </c:pt>
                <c:pt idx="3">
                  <c:v>58763</c:v>
                </c:pt>
                <c:pt idx="4">
                  <c:v>61401</c:v>
                </c:pt>
                <c:pt idx="5">
                  <c:v>13802</c:v>
                </c:pt>
              </c:numCache>
            </c:numRef>
          </c:val>
          <c:extLst>
            <c:ext xmlns:c16="http://schemas.microsoft.com/office/drawing/2014/chart" uri="{C3380CC4-5D6E-409C-BE32-E72D297353CC}">
              <c16:uniqueId val="{00000000-9525-485D-88A1-C8B2D0E2B702}"/>
            </c:ext>
          </c:extLst>
        </c:ser>
        <c:dLbls>
          <c:showLegendKey val="0"/>
          <c:showVal val="0"/>
          <c:showCatName val="0"/>
          <c:showSerName val="0"/>
          <c:showPercent val="0"/>
          <c:showBubbleSize val="0"/>
        </c:dLbls>
        <c:gapWidth val="75"/>
        <c:axId val="1756176704"/>
        <c:axId val="1755355120"/>
      </c:barChart>
      <c:lineChart>
        <c:grouping val="standard"/>
        <c:varyColors val="0"/>
        <c:ser>
          <c:idx val="1"/>
          <c:order val="1"/>
          <c:tx>
            <c:strRef>
              <c:f>State!$AG$2</c:f>
              <c:strCache>
                <c:ptCount val="1"/>
                <c:pt idx="0">
                  <c:v>No. of Deaths</c:v>
                </c:pt>
              </c:strCache>
            </c:strRef>
          </c:tx>
          <c:spPr>
            <a:ln w="28575" cap="rnd">
              <a:solidFill>
                <a:srgbClr val="FFA7A9"/>
              </a:solidFill>
              <a:round/>
            </a:ln>
            <a:effectLst/>
          </c:spPr>
          <c:marker>
            <c:symbol val="circle"/>
            <c:size val="5"/>
            <c:spPr>
              <a:solidFill>
                <a:srgbClr val="FFA7A9"/>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State!$AG$2</c:f>
              <c:strCache>
                <c:ptCount val="6"/>
                <c:pt idx="0">
                  <c:v>2013</c:v>
                </c:pt>
                <c:pt idx="1">
                  <c:v>2014</c:v>
                </c:pt>
                <c:pt idx="2">
                  <c:v>2015</c:v>
                </c:pt>
                <c:pt idx="3">
                  <c:v>2016</c:v>
                </c:pt>
                <c:pt idx="4">
                  <c:v>2017</c:v>
                </c:pt>
                <c:pt idx="5">
                  <c:v>2018</c:v>
                </c:pt>
              </c:strCache>
            </c:strRef>
          </c:cat>
          <c:val>
            <c:numRef>
              <c:f>State!$AG$2</c:f>
              <c:numCache>
                <c:formatCode>#,##0</c:formatCode>
                <c:ptCount val="6"/>
                <c:pt idx="0">
                  <c:v>317</c:v>
                </c:pt>
                <c:pt idx="1">
                  <c:v>12557</c:v>
                </c:pt>
                <c:pt idx="2">
                  <c:v>13484</c:v>
                </c:pt>
                <c:pt idx="3">
                  <c:v>15066</c:v>
                </c:pt>
                <c:pt idx="4">
                  <c:v>15511</c:v>
                </c:pt>
                <c:pt idx="5">
                  <c:v>3533</c:v>
                </c:pt>
              </c:numCache>
            </c:numRef>
          </c:val>
          <c:smooth val="0"/>
          <c:extLst>
            <c:ext xmlns:c16="http://schemas.microsoft.com/office/drawing/2014/chart" uri="{C3380CC4-5D6E-409C-BE32-E72D297353CC}">
              <c16:uniqueId val="{00000001-9525-485D-88A1-C8B2D0E2B702}"/>
            </c:ext>
          </c:extLst>
        </c:ser>
        <c:ser>
          <c:idx val="2"/>
          <c:order val="2"/>
          <c:tx>
            <c:strRef>
              <c:f>State!$AG$2</c:f>
              <c:strCache>
                <c:ptCount val="1"/>
                <c:pt idx="0">
                  <c:v>No. of Injuries</c:v>
                </c:pt>
              </c:strCache>
            </c:strRef>
          </c:tx>
          <c:spPr>
            <a:ln w="28575" cap="rnd">
              <a:solidFill>
                <a:srgbClr val="FFDA8F"/>
              </a:solidFill>
              <a:round/>
            </a:ln>
            <a:effectLst/>
          </c:spPr>
          <c:marker>
            <c:symbol val="circle"/>
            <c:size val="5"/>
            <c:spPr>
              <a:solidFill>
                <a:srgbClr val="FFDA8F"/>
              </a:solidFill>
              <a:ln w="9525">
                <a:solidFill>
                  <a:schemeClr val="accent3"/>
                </a:solidFill>
              </a:ln>
              <a:effectLst/>
            </c:spPr>
          </c:marker>
          <c:dLbls>
            <c:spPr>
              <a:noFill/>
              <a:ln>
                <a:noFill/>
              </a:ln>
              <a:effectLst/>
            </c:spPr>
            <c:txPr>
              <a:bodyPr rot="0" spcFirstLastPara="1" vertOverflow="ellipsis"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State!$AG$2</c:f>
              <c:strCache>
                <c:ptCount val="6"/>
                <c:pt idx="0">
                  <c:v>2013</c:v>
                </c:pt>
                <c:pt idx="1">
                  <c:v>2014</c:v>
                </c:pt>
                <c:pt idx="2">
                  <c:v>2015</c:v>
                </c:pt>
                <c:pt idx="3">
                  <c:v>2016</c:v>
                </c:pt>
                <c:pt idx="4">
                  <c:v>2017</c:v>
                </c:pt>
                <c:pt idx="5">
                  <c:v>2018</c:v>
                </c:pt>
              </c:strCache>
            </c:strRef>
          </c:cat>
          <c:val>
            <c:numRef>
              <c:f>State!$AG$2</c:f>
              <c:numCache>
                <c:formatCode>#,##0</c:formatCode>
                <c:ptCount val="6"/>
                <c:pt idx="0">
                  <c:v>979</c:v>
                </c:pt>
                <c:pt idx="1">
                  <c:v>23002</c:v>
                </c:pt>
                <c:pt idx="2">
                  <c:v>26967</c:v>
                </c:pt>
                <c:pt idx="3">
                  <c:v>30580</c:v>
                </c:pt>
                <c:pt idx="4">
                  <c:v>30703</c:v>
                </c:pt>
                <c:pt idx="5">
                  <c:v>6171</c:v>
                </c:pt>
              </c:numCache>
            </c:numRef>
          </c:val>
          <c:smooth val="0"/>
          <c:extLst>
            <c:ext xmlns:c16="http://schemas.microsoft.com/office/drawing/2014/chart" uri="{C3380CC4-5D6E-409C-BE32-E72D297353CC}">
              <c16:uniqueId val="{00000002-9525-485D-88A1-C8B2D0E2B702}"/>
            </c:ext>
          </c:extLst>
        </c:ser>
        <c:dLbls>
          <c:showLegendKey val="0"/>
          <c:showVal val="0"/>
          <c:showCatName val="0"/>
          <c:showSerName val="0"/>
          <c:showPercent val="0"/>
          <c:showBubbleSize val="0"/>
        </c:dLbls>
        <c:marker val="1"/>
        <c:smooth val="0"/>
        <c:axId val="1756176704"/>
        <c:axId val="1755355120"/>
      </c:lineChart>
      <c:catAx>
        <c:axId val="17561767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55355120"/>
        <c:crosses val="autoZero"/>
        <c:auto val="1"/>
        <c:lblAlgn val="ctr"/>
        <c:lblOffset val="100"/>
        <c:noMultiLvlLbl val="0"/>
      </c:catAx>
      <c:valAx>
        <c:axId val="1755355120"/>
        <c:scaling>
          <c:orientation val="minMax"/>
        </c:scaling>
        <c:delete val="1"/>
        <c:axPos val="l"/>
        <c:numFmt formatCode="#,##0" sourceLinked="1"/>
        <c:majorTickMark val="none"/>
        <c:minorTickMark val="none"/>
        <c:tickLblPos val="nextTo"/>
        <c:crossAx val="175617670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[Gun Violence Report.xlsx]PTHidden!PTMassShootings</c:name>
    <c:fmtId val="1"/>
  </c:pivotSource>
  <c:chart>
    <c:title>
      <c:tx>
        <c:strRef>
          <c:f>State!$AH$2</c:f>
          <c:strCache>
            <c:ptCount val="1"/>
            <c:pt idx="0">
              <c:v>Total Mass Shootings by Year</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FF6D6D"/>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State!$AH$2</c:f>
              <c:strCache>
                <c:ptCount val="1"/>
                <c:pt idx="0">
                  <c:v>Total</c:v>
                </c:pt>
              </c:strCache>
            </c:strRef>
          </c:tx>
          <c:spPr>
            <a:solidFill>
              <a:srgbClr val="FF6D6D"/>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State!$AH$2</c:f>
              <c:strCache>
                <c:ptCount val="6"/>
                <c:pt idx="0">
                  <c:v>2013</c:v>
                </c:pt>
                <c:pt idx="1">
                  <c:v>2014</c:v>
                </c:pt>
                <c:pt idx="2">
                  <c:v>2015</c:v>
                </c:pt>
                <c:pt idx="3">
                  <c:v>2016</c:v>
                </c:pt>
                <c:pt idx="4">
                  <c:v>2017</c:v>
                </c:pt>
                <c:pt idx="5">
                  <c:v>2018</c:v>
                </c:pt>
              </c:strCache>
            </c:strRef>
          </c:cat>
          <c:val>
            <c:numRef>
              <c:f>State!$AH$2</c:f>
              <c:numCache>
                <c:formatCode>General</c:formatCode>
                <c:ptCount val="6"/>
                <c:pt idx="0">
                  <c:v>259</c:v>
                </c:pt>
                <c:pt idx="1">
                  <c:v>431</c:v>
                </c:pt>
                <c:pt idx="2">
                  <c:v>409</c:v>
                </c:pt>
                <c:pt idx="3">
                  <c:v>480</c:v>
                </c:pt>
                <c:pt idx="4">
                  <c:v>446</c:v>
                </c:pt>
                <c:pt idx="5">
                  <c:v>77</c:v>
                </c:pt>
              </c:numCache>
            </c:numRef>
          </c:val>
          <c:extLst>
            <c:ext xmlns:c16="http://schemas.microsoft.com/office/drawing/2014/chart" uri="{C3380CC4-5D6E-409C-BE32-E72D297353CC}">
              <c16:uniqueId val="{00000000-EB52-464C-9545-0D2101B834E6}"/>
            </c:ext>
          </c:extLst>
        </c:ser>
        <c:dLbls>
          <c:showLegendKey val="0"/>
          <c:showVal val="0"/>
          <c:showCatName val="0"/>
          <c:showSerName val="0"/>
          <c:showPercent val="0"/>
          <c:showBubbleSize val="0"/>
        </c:dLbls>
        <c:gapWidth val="75"/>
        <c:axId val="1415128592"/>
        <c:axId val="735905760"/>
      </c:barChart>
      <c:catAx>
        <c:axId val="1415128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5905760"/>
        <c:crosses val="autoZero"/>
        <c:auto val="1"/>
        <c:lblAlgn val="ctr"/>
        <c:lblOffset val="100"/>
        <c:noMultiLvlLbl val="0"/>
      </c:catAx>
      <c:valAx>
        <c:axId val="735905760"/>
        <c:scaling>
          <c:orientation val="minMax"/>
        </c:scaling>
        <c:delete val="1"/>
        <c:axPos val="l"/>
        <c:numFmt formatCode="General" sourceLinked="1"/>
        <c:majorTickMark val="none"/>
        <c:minorTickMark val="none"/>
        <c:tickLblPos val="nextTo"/>
        <c:crossAx val="141512859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7.xml.rels><?xml version="1.0" encoding="UTF-8" standalone="yes"?>
<Relationships xmlns="http://schemas.openxmlformats.org/package/2006/relationships"><Relationship Id="rId1" Type="http://schemas.openxmlformats.org/officeDocument/2006/relationships/image" Target="../media/image1.emf"/></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20</xdr:col>
      <xdr:colOff>0</xdr:colOff>
      <xdr:row>14</xdr:row>
      <xdr:rowOff>0</xdr:rowOff>
    </xdr:from>
    <xdr:to>
      <xdr:col>31</xdr:col>
      <xdr:colOff>1</xdr:colOff>
      <xdr:row>19</xdr:row>
      <xdr:rowOff>190499</xdr:rowOff>
    </xdr:to>
    <mc:AlternateContent xmlns:mc="http://schemas.openxmlformats.org/markup-compatibility/2006" xmlns:a14="http://schemas.microsoft.com/office/drawing/2010/main">
      <mc:Choice Requires="a14">
        <xdr:graphicFrame macro="">
          <xdr:nvGraphicFramePr>
            <xdr:cNvPr id="2" name="state">
              <a:extLst>
                <a:ext uri="{FF2B5EF4-FFF2-40B4-BE49-F238E27FC236}">
                  <a16:creationId xmlns:a16="http://schemas.microsoft.com/office/drawing/2014/main" id="{D02DE082-C97B-475C-8D31-375CB54C464A}"/>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state"/>
            </a:graphicData>
          </a:graphic>
        </xdr:graphicFrame>
      </mc:Choice>
      <mc:Fallback xmlns="">
        <xdr:sp macro="" textlink="">
          <xdr:nvSpPr>
            <xdr:cNvPr id="0" name=""/>
            <xdr:cNvSpPr>
              <a:spLocks noTextEdit="1"/>
            </xdr:cNvSpPr>
          </xdr:nvSpPr>
          <xdr:spPr>
            <a:xfrm>
              <a:off x="9172575" y="2476500"/>
              <a:ext cx="4848226" cy="1142999"/>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20</xdr:col>
      <xdr:colOff>0</xdr:colOff>
      <xdr:row>21</xdr:row>
      <xdr:rowOff>0</xdr:rowOff>
    </xdr:from>
    <xdr:to>
      <xdr:col>31</xdr:col>
      <xdr:colOff>0</xdr:colOff>
      <xdr:row>38</xdr:row>
      <xdr:rowOff>0</xdr:rowOff>
    </xdr:to>
    <xdr:graphicFrame macro="">
      <xdr:nvGraphicFramePr>
        <xdr:cNvPr id="3" name="ChartOverall">
          <a:extLst>
            <a:ext uri="{FF2B5EF4-FFF2-40B4-BE49-F238E27FC236}">
              <a16:creationId xmlns:a16="http://schemas.microsoft.com/office/drawing/2014/main" id="{EC19E1AA-CDBB-4BB4-9914-F0254695F04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0</xdr:colOff>
      <xdr:row>39</xdr:row>
      <xdr:rowOff>0</xdr:rowOff>
    </xdr:from>
    <xdr:to>
      <xdr:col>31</xdr:col>
      <xdr:colOff>0</xdr:colOff>
      <xdr:row>56</xdr:row>
      <xdr:rowOff>0</xdr:rowOff>
    </xdr:to>
    <xdr:graphicFrame macro="">
      <xdr:nvGraphicFramePr>
        <xdr:cNvPr id="4" name="ChartMassShootings">
          <a:extLst>
            <a:ext uri="{FF2B5EF4-FFF2-40B4-BE49-F238E27FC236}">
              <a16:creationId xmlns:a16="http://schemas.microsoft.com/office/drawing/2014/main" id="{41F1FD1A-8687-4D4B-AC50-4005A18645B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4</xdr:row>
      <xdr:rowOff>0</xdr:rowOff>
    </xdr:from>
    <xdr:to>
      <xdr:col>11</xdr:col>
      <xdr:colOff>0</xdr:colOff>
      <xdr:row>28</xdr:row>
      <xdr:rowOff>0</xdr:rowOff>
    </xdr:to>
    <mc:AlternateContent xmlns:mc="http://schemas.openxmlformats.org/markup-compatibility/2006" xmlns:a14="http://schemas.microsoft.com/office/drawing/2010/main">
      <mc:Choice Requires="a14">
        <xdr:graphicFrame macro="">
          <xdr:nvGraphicFramePr>
            <xdr:cNvPr id="2" name="state 1">
              <a:extLst>
                <a:ext uri="{FF2B5EF4-FFF2-40B4-BE49-F238E27FC236}">
                  <a16:creationId xmlns:a16="http://schemas.microsoft.com/office/drawing/2014/main" id="{5A6C0001-FD6A-4B5D-8057-1F780628A247}"/>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state 1"/>
            </a:graphicData>
          </a:graphic>
        </xdr:graphicFrame>
      </mc:Choice>
      <mc:Fallback xmlns="">
        <xdr:sp macro="" textlink="">
          <xdr:nvSpPr>
            <xdr:cNvPr id="0" name=""/>
            <xdr:cNvSpPr>
              <a:spLocks noTextEdit="1"/>
            </xdr:cNvSpPr>
          </xdr:nvSpPr>
          <xdr:spPr>
            <a:xfrm>
              <a:off x="12496800" y="762000"/>
              <a:ext cx="1695450" cy="4572000"/>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0</xdr:colOff>
      <xdr:row>4</xdr:row>
      <xdr:rowOff>0</xdr:rowOff>
    </xdr:from>
    <xdr:to>
      <xdr:col>25</xdr:col>
      <xdr:colOff>0</xdr:colOff>
      <xdr:row>19</xdr:row>
      <xdr:rowOff>0</xdr:rowOff>
    </xdr:to>
    <mc:AlternateContent xmlns:mc="http://schemas.openxmlformats.org/markup-compatibility/2006" xmlns:a14="http://schemas.microsoft.com/office/drawing/2010/main">
      <mc:Choice Requires="a14">
        <xdr:graphicFrame macro="">
          <xdr:nvGraphicFramePr>
            <xdr:cNvPr id="2" name="Year">
              <a:extLst>
                <a:ext uri="{FF2B5EF4-FFF2-40B4-BE49-F238E27FC236}">
                  <a16:creationId xmlns:a16="http://schemas.microsoft.com/office/drawing/2014/main" id="{8A9A8BCE-1EB9-4FBA-8149-E4B9BD778373}"/>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13849350" y="762000"/>
              <a:ext cx="942975" cy="2095500"/>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304800</xdr:colOff>
      <xdr:row>8</xdr:row>
      <xdr:rowOff>9526</xdr:rowOff>
    </xdr:from>
    <xdr:to>
      <xdr:col>25</xdr:col>
      <xdr:colOff>0</xdr:colOff>
      <xdr:row>19</xdr:row>
      <xdr:rowOff>0</xdr:rowOff>
    </xdr:to>
    <mc:AlternateContent xmlns:mc="http://schemas.openxmlformats.org/markup-compatibility/2006" xmlns:a14="http://schemas.microsoft.com/office/drawing/2010/main">
      <mc:Choice Requires="a14">
        <xdr:graphicFrame macro="">
          <xdr:nvGraphicFramePr>
            <xdr:cNvPr id="2" name="Year 1">
              <a:extLst>
                <a:ext uri="{FF2B5EF4-FFF2-40B4-BE49-F238E27FC236}">
                  <a16:creationId xmlns:a16="http://schemas.microsoft.com/office/drawing/2014/main" id="{05AA03BE-EB29-4930-AA3F-1F3C771532D2}"/>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Year 1"/>
            </a:graphicData>
          </a:graphic>
        </xdr:graphicFrame>
      </mc:Choice>
      <mc:Fallback xmlns="">
        <xdr:sp macro="" textlink="">
          <xdr:nvSpPr>
            <xdr:cNvPr id="0" name=""/>
            <xdr:cNvSpPr>
              <a:spLocks noTextEdit="1"/>
            </xdr:cNvSpPr>
          </xdr:nvSpPr>
          <xdr:spPr>
            <a:xfrm>
              <a:off x="13839825" y="771526"/>
              <a:ext cx="1085850" cy="2095500"/>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180974</xdr:colOff>
      <xdr:row>29</xdr:row>
      <xdr:rowOff>1</xdr:rowOff>
    </xdr:from>
    <xdr:to>
      <xdr:col>15</xdr:col>
      <xdr:colOff>114299</xdr:colOff>
      <xdr:row>34</xdr:row>
      <xdr:rowOff>1</xdr:rowOff>
    </xdr:to>
    <mc:AlternateContent xmlns:mc="http://schemas.openxmlformats.org/markup-compatibility/2006" xmlns:a14="http://schemas.microsoft.com/office/drawing/2010/main">
      <mc:Choice Requires="a14">
        <xdr:graphicFrame macro="">
          <xdr:nvGraphicFramePr>
            <xdr:cNvPr id="2" name="state 2">
              <a:extLst>
                <a:ext uri="{FF2B5EF4-FFF2-40B4-BE49-F238E27FC236}">
                  <a16:creationId xmlns:a16="http://schemas.microsoft.com/office/drawing/2014/main" id="{CC969AC0-8EA9-4F7F-8D34-7D4D13853631}"/>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state 2"/>
            </a:graphicData>
          </a:graphic>
        </xdr:graphicFrame>
      </mc:Choice>
      <mc:Fallback xmlns="">
        <xdr:sp macro="" textlink="">
          <xdr:nvSpPr>
            <xdr:cNvPr id="0" name=""/>
            <xdr:cNvSpPr>
              <a:spLocks noTextEdit="1"/>
            </xdr:cNvSpPr>
          </xdr:nvSpPr>
          <xdr:spPr>
            <a:xfrm>
              <a:off x="9067799" y="4953001"/>
              <a:ext cx="2238375" cy="952500"/>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6.xml><?xml version="1.0" encoding="utf-8"?>
<xdr:wsDr xmlns:xdr="http://schemas.openxmlformats.org/drawingml/2006/spreadsheetDrawing" xmlns:a="http://schemas.openxmlformats.org/drawingml/2006/main">
  <xdr:twoCellAnchor editAs="oneCell">
    <xdr:from>
      <xdr:col>24</xdr:col>
      <xdr:colOff>0</xdr:colOff>
      <xdr:row>14</xdr:row>
      <xdr:rowOff>0</xdr:rowOff>
    </xdr:from>
    <xdr:to>
      <xdr:col>26</xdr:col>
      <xdr:colOff>0</xdr:colOff>
      <xdr:row>25</xdr:row>
      <xdr:rowOff>1</xdr:rowOff>
    </xdr:to>
    <mc:AlternateContent xmlns:mc="http://schemas.openxmlformats.org/markup-compatibility/2006" xmlns:a14="http://schemas.microsoft.com/office/drawing/2010/main">
      <mc:Choice Requires="a14">
        <xdr:graphicFrame macro="">
          <xdr:nvGraphicFramePr>
            <xdr:cNvPr id="4" name="Year 2">
              <a:extLst>
                <a:ext uri="{FF2B5EF4-FFF2-40B4-BE49-F238E27FC236}">
                  <a16:creationId xmlns:a16="http://schemas.microsoft.com/office/drawing/2014/main" id="{B84EB7E6-FA7F-49E5-A802-340488C2FB5B}"/>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Year 2"/>
            </a:graphicData>
          </a:graphic>
        </xdr:graphicFrame>
      </mc:Choice>
      <mc:Fallback xmlns="">
        <xdr:sp macro="" textlink="">
          <xdr:nvSpPr>
            <xdr:cNvPr id="0" name=""/>
            <xdr:cNvSpPr>
              <a:spLocks noTextEdit="1"/>
            </xdr:cNvSpPr>
          </xdr:nvSpPr>
          <xdr:spPr>
            <a:xfrm>
              <a:off x="12677775" y="2476500"/>
              <a:ext cx="1828800" cy="2095501"/>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24</xdr:col>
      <xdr:colOff>114300</xdr:colOff>
      <xdr:row>29</xdr:row>
      <xdr:rowOff>9525</xdr:rowOff>
    </xdr:to>
    <xdr:pic>
      <xdr:nvPicPr>
        <xdr:cNvPr id="2" name="Picture 1">
          <a:extLst>
            <a:ext uri="{FF2B5EF4-FFF2-40B4-BE49-F238E27FC236}">
              <a16:creationId xmlns:a16="http://schemas.microsoft.com/office/drawing/2014/main" id="{5142F60B-0D18-41F6-9BF4-96D9B8FC5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81000"/>
          <a:ext cx="14744700" cy="515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38100</xdr:colOff>
      <xdr:row>3</xdr:row>
      <xdr:rowOff>38100</xdr:rowOff>
    </xdr:from>
    <xdr:to>
      <xdr:col>5</xdr:col>
      <xdr:colOff>323850</xdr:colOff>
      <xdr:row>22</xdr:row>
      <xdr:rowOff>38100</xdr:rowOff>
    </xdr:to>
    <xdr:pic>
      <xdr:nvPicPr>
        <xdr:cNvPr id="2" name="Picture 1">
          <a:extLst>
            <a:ext uri="{FF2B5EF4-FFF2-40B4-BE49-F238E27FC236}">
              <a16:creationId xmlns:a16="http://schemas.microsoft.com/office/drawing/2014/main" id="{BCED79B3-D5E6-4ECB-92B4-BCE3E25A4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609600"/>
          <a:ext cx="3333750" cy="3619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9525</xdr:colOff>
      <xdr:row>3</xdr:row>
      <xdr:rowOff>28575</xdr:rowOff>
    </xdr:from>
    <xdr:to>
      <xdr:col>13</xdr:col>
      <xdr:colOff>333375</xdr:colOff>
      <xdr:row>22</xdr:row>
      <xdr:rowOff>66675</xdr:rowOff>
    </xdr:to>
    <xdr:pic>
      <xdr:nvPicPr>
        <xdr:cNvPr id="3" name="Picture 2">
          <a:extLst>
            <a:ext uri="{FF2B5EF4-FFF2-40B4-BE49-F238E27FC236}">
              <a16:creationId xmlns:a16="http://schemas.microsoft.com/office/drawing/2014/main" id="{85049517-9094-4B23-BB70-CD39042A13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86325" y="600075"/>
          <a:ext cx="3371850" cy="3657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342900</xdr:colOff>
      <xdr:row>3</xdr:row>
      <xdr:rowOff>0</xdr:rowOff>
    </xdr:from>
    <xdr:to>
      <xdr:col>21</xdr:col>
      <xdr:colOff>0</xdr:colOff>
      <xdr:row>22</xdr:row>
      <xdr:rowOff>0</xdr:rowOff>
    </xdr:to>
    <xdr:pic>
      <xdr:nvPicPr>
        <xdr:cNvPr id="4" name="Picture 3">
          <a:extLst>
            <a:ext uri="{FF2B5EF4-FFF2-40B4-BE49-F238E27FC236}">
              <a16:creationId xmlns:a16="http://schemas.microsoft.com/office/drawing/2014/main" id="{EA77F10B-1217-4F59-93E3-E0862B61369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486900" y="571500"/>
          <a:ext cx="3314700" cy="3619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28</xdr:row>
      <xdr:rowOff>171450</xdr:rowOff>
    </xdr:from>
    <xdr:to>
      <xdr:col>8</xdr:col>
      <xdr:colOff>276225</xdr:colOff>
      <xdr:row>54</xdr:row>
      <xdr:rowOff>161925</xdr:rowOff>
    </xdr:to>
    <xdr:pic>
      <xdr:nvPicPr>
        <xdr:cNvPr id="7" name="Picture 6">
          <a:extLst>
            <a:ext uri="{FF2B5EF4-FFF2-40B4-BE49-F238E27FC236}">
              <a16:creationId xmlns:a16="http://schemas.microsoft.com/office/drawing/2014/main" id="{1C11EBA5-FC7E-42A7-8F8B-3B43171B15D6}"/>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7150" y="5505450"/>
          <a:ext cx="5095875" cy="4943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600075</xdr:colOff>
      <xdr:row>29</xdr:row>
      <xdr:rowOff>38100</xdr:rowOff>
    </xdr:from>
    <xdr:to>
      <xdr:col>14</xdr:col>
      <xdr:colOff>238125</xdr:colOff>
      <xdr:row>48</xdr:row>
      <xdr:rowOff>19050</xdr:rowOff>
    </xdr:to>
    <xdr:pic>
      <xdr:nvPicPr>
        <xdr:cNvPr id="8" name="Picture 7">
          <a:extLst>
            <a:ext uri="{FF2B5EF4-FFF2-40B4-BE49-F238E27FC236}">
              <a16:creationId xmlns:a16="http://schemas.microsoft.com/office/drawing/2014/main" id="{F24DE6EE-F992-4544-8C90-1384E715A7A4}"/>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5476875" y="5562600"/>
          <a:ext cx="3295650" cy="3600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352425</xdr:colOff>
      <xdr:row>29</xdr:row>
      <xdr:rowOff>57150</xdr:rowOff>
    </xdr:from>
    <xdr:to>
      <xdr:col>20</xdr:col>
      <xdr:colOff>9525</xdr:colOff>
      <xdr:row>48</xdr:row>
      <xdr:rowOff>47625</xdr:rowOff>
    </xdr:to>
    <xdr:pic>
      <xdr:nvPicPr>
        <xdr:cNvPr id="9" name="Picture 8">
          <a:extLst>
            <a:ext uri="{FF2B5EF4-FFF2-40B4-BE49-F238E27FC236}">
              <a16:creationId xmlns:a16="http://schemas.microsoft.com/office/drawing/2014/main" id="{3A3DBC0A-8AFA-48F3-B942-40E351CE5911}"/>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886825" y="5581650"/>
          <a:ext cx="3314700" cy="3609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114300</xdr:colOff>
      <xdr:row>29</xdr:row>
      <xdr:rowOff>76200</xdr:rowOff>
    </xdr:from>
    <xdr:to>
      <xdr:col>25</xdr:col>
      <xdr:colOff>342900</xdr:colOff>
      <xdr:row>48</xdr:row>
      <xdr:rowOff>47625</xdr:rowOff>
    </xdr:to>
    <xdr:pic>
      <xdr:nvPicPr>
        <xdr:cNvPr id="10" name="Picture 9">
          <a:extLst>
            <a:ext uri="{FF2B5EF4-FFF2-40B4-BE49-F238E27FC236}">
              <a16:creationId xmlns:a16="http://schemas.microsoft.com/office/drawing/2014/main" id="{79CF1BE3-8B7F-4BA5-9216-973614639BE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306300" y="5600700"/>
          <a:ext cx="3276600" cy="3590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10185186" backgroundQuery="1" createdVersion="6" refreshedVersion="6" minRefreshableVersion="3" recordCount="0" supportSubquery="1" supportAdvancedDrill="1" xr:uid="{61631F9D-E4BD-4587-8AB6-FFB755A96797}">
  <cacheSource type="external" connectionId="26"/>
  <cacheFields count="24">
    <cacheField name="[dState].[state].[state]" caption="state" numFmtId="0" hierarchy="23" level="1">
      <sharedItems count="51">
        <s v="Alabama"/>
        <s v="Alaska"/>
        <s v="Arizona"/>
        <s v="Arkansas"/>
        <s v="California"/>
        <s v="Colorado"/>
        <s v="Connecticut"/>
        <s v="Delaware"/>
        <s v="District of Columbia"/>
        <s v="Florida"/>
        <s v="Georgia"/>
        <s v="Hawaii"/>
        <s v="Idaho"/>
        <s v="Illinois"/>
        <s v="Indiana"/>
        <s v="Iowa"/>
        <s v="Kansas"/>
        <s v="Kentucky"/>
        <s v="Louisiana"/>
        <s v="Maine"/>
        <s v="Maryland"/>
        <s v="Massachusetts"/>
        <s v="Michigan"/>
        <s v="Minnesota"/>
        <s v="Mississippi"/>
        <s v="Missouri"/>
        <s v="Montana"/>
        <s v="Nebraska"/>
        <s v="Nevada"/>
        <s v="New Hampshire"/>
        <s v="New Jersey"/>
        <s v="New Mexico"/>
        <s v="New York"/>
        <s v="North Carolina"/>
        <s v="North Dakota"/>
        <s v="Ohio"/>
        <s v="Oklahoma"/>
        <s v="Oregon"/>
        <s v="Pennsylvania"/>
        <s v="Rhode Island"/>
        <s v="South Carolina"/>
        <s v="South Dakota"/>
        <s v="Tennessee"/>
        <s v="Texas"/>
        <s v="Utah"/>
        <s v="Vermont"/>
        <s v="Virginia"/>
        <s v="Washington"/>
        <s v="West Virginia"/>
        <s v="Wisconsin"/>
        <s v="Wyoming"/>
      </sharedItems>
      <extLst>
        <ext xmlns:x15="http://schemas.microsoft.com/office/spreadsheetml/2010/11/main" uri="{4F2E5C28-24EA-4eb8-9CBF-B6C8F9C3D259}">
          <x15:cachedUniqueNames>
            <x15:cachedUniqueName index="0" name="[dState].[state].&amp;[Alabama]"/>
            <x15:cachedUniqueName index="1" name="[dState].[state].&amp;[Alaska]"/>
            <x15:cachedUniqueName index="2" name="[dState].[state].&amp;[Arizona]"/>
            <x15:cachedUniqueName index="3" name="[dState].[state].&amp;[Arkansas]"/>
            <x15:cachedUniqueName index="4" name="[dState].[state].&amp;[California]"/>
            <x15:cachedUniqueName index="5" name="[dState].[state].&amp;[Colorado]"/>
            <x15:cachedUniqueName index="6" name="[dState].[state].&amp;[Connecticut]"/>
            <x15:cachedUniqueName index="7" name="[dState].[state].&amp;[Delaware]"/>
            <x15:cachedUniqueName index="8" name="[dState].[state].&amp;[District of Columbia]"/>
            <x15:cachedUniqueName index="9" name="[dState].[state].&amp;[Florida]"/>
            <x15:cachedUniqueName index="10" name="[dState].[state].&amp;[Georgia]"/>
            <x15:cachedUniqueName index="11" name="[dState].[state].&amp;[Hawaii]"/>
            <x15:cachedUniqueName index="12" name="[dState].[state].&amp;[Idaho]"/>
            <x15:cachedUniqueName index="13" name="[dState].[state].&amp;[Illinois]"/>
            <x15:cachedUniqueName index="14" name="[dState].[state].&amp;[Indiana]"/>
            <x15:cachedUniqueName index="15" name="[dState].[state].&amp;[Iowa]"/>
            <x15:cachedUniqueName index="16" name="[dState].[state].&amp;[Kansas]"/>
            <x15:cachedUniqueName index="17" name="[dState].[state].&amp;[Kentucky]"/>
            <x15:cachedUniqueName index="18" name="[dState].[state].&amp;[Louisiana]"/>
            <x15:cachedUniqueName index="19" name="[dState].[state].&amp;[Maine]"/>
            <x15:cachedUniqueName index="20" name="[dState].[state].&amp;[Maryland]"/>
            <x15:cachedUniqueName index="21" name="[dState].[state].&amp;[Massachusetts]"/>
            <x15:cachedUniqueName index="22" name="[dState].[state].&amp;[Michigan]"/>
            <x15:cachedUniqueName index="23" name="[dState].[state].&amp;[Minnesota]"/>
            <x15:cachedUniqueName index="24" name="[dState].[state].&amp;[Mississippi]"/>
            <x15:cachedUniqueName index="25" name="[dState].[state].&amp;[Missouri]"/>
            <x15:cachedUniqueName index="26" name="[dState].[state].&amp;[Montana]"/>
            <x15:cachedUniqueName index="27" name="[dState].[state].&amp;[Nebraska]"/>
            <x15:cachedUniqueName index="28" name="[dState].[state].&amp;[Nevada]"/>
            <x15:cachedUniqueName index="29" name="[dState].[state].&amp;[New Hampshire]"/>
            <x15:cachedUniqueName index="30" name="[dState].[state].&amp;[New Jersey]"/>
            <x15:cachedUniqueName index="31" name="[dState].[state].&amp;[New Mexico]"/>
            <x15:cachedUniqueName index="32" name="[dState].[state].&amp;[New York]"/>
            <x15:cachedUniqueName index="33" name="[dState].[state].&amp;[North Carolina]"/>
            <x15:cachedUniqueName index="34" name="[dState].[state].&amp;[North Dakota]"/>
            <x15:cachedUniqueName index="35" name="[dState].[state].&amp;[Ohio]"/>
            <x15:cachedUniqueName index="36" name="[dState].[state].&amp;[Oklahoma]"/>
            <x15:cachedUniqueName index="37" name="[dState].[state].&amp;[Oregon]"/>
            <x15:cachedUniqueName index="38" name="[dState].[state].&amp;[Pennsylvania]"/>
            <x15:cachedUniqueName index="39" name="[dState].[state].&amp;[Rhode Island]"/>
            <x15:cachedUniqueName index="40" name="[dState].[state].&amp;[South Carolina]"/>
            <x15:cachedUniqueName index="41" name="[dState].[state].&amp;[South Dakota]"/>
            <x15:cachedUniqueName index="42" name="[dState].[state].&amp;[Tennessee]"/>
            <x15:cachedUniqueName index="43" name="[dState].[state].&amp;[Texas]"/>
            <x15:cachedUniqueName index="44" name="[dState].[state].&amp;[Utah]"/>
            <x15:cachedUniqueName index="45" name="[dState].[state].&amp;[Vermont]"/>
            <x15:cachedUniqueName index="46" name="[dState].[state].&amp;[Virginia]"/>
            <x15:cachedUniqueName index="47" name="[dState].[state].&amp;[Washington]"/>
            <x15:cachedUniqueName index="48" name="[dState].[state].&amp;[West Virginia]"/>
            <x15:cachedUniqueName index="49" name="[dState].[state].&amp;[Wisconsin]"/>
            <x15:cachedUniqueName index="50" name="[dState].[state].&amp;[Wyoming]"/>
          </x15:cachedUniqueNames>
        </ext>
      </extLst>
    </cacheField>
    <cacheField name="[Measures].[Suspects Count]" caption="Suspects Count" numFmtId="0" hierarchy="114" level="32767"/>
    <cacheField name="[Measures].[Suspects Arrested Count]" caption="Suspects Arrested Count" numFmtId="0" hierarchy="121" level="32767"/>
    <cacheField name="[Measures].[Suspects Killed Count]" caption="Suspects Killed Count" numFmtId="0" hierarchy="119" level="32767"/>
    <cacheField name="[Measures].[Suspects Injured Count]" caption="Suspects Injured Count" numFmtId="0" hierarchy="123" level="32767"/>
    <cacheField name="[Measures].[Suspects Unharmed Count]" caption="Suspects Unharmed Count" numFmtId="0" hierarchy="127" level="32767"/>
    <cacheField name="[Measures].[Suspects Unharmed Arrested Count]" caption="Suspects Unharmed Arrested Count" numFmtId="0" hierarchy="129" level="32767"/>
    <cacheField name="[Measures].[Suspects Injured Arrested Count]" caption="Suspects Injured Arrested Count" numFmtId="0" hierarchy="125" level="32767"/>
    <cacheField name="[Measures].[Suspects Unknown Count]" caption="Suspects Unknown Count" numFmtId="0" hierarchy="131" level="32767"/>
    <cacheField name="[Measures].[% Suspects Unknown]" caption="% Suspects Unknown" numFmtId="0" hierarchy="132" level="32767"/>
    <cacheField name="[Measures].[% Suspects Unharmed Arrested]" caption="% Suspects Unharmed Arrested" numFmtId="0" hierarchy="130" level="32767"/>
    <cacheField name="[Measures].[% Suspects Unharmed]" caption="% Suspects Unharmed" numFmtId="0" hierarchy="128" level="32767"/>
    <cacheField name="[Measures].[% Suspects Injured Arrested]" caption="% Suspects Injured Arrested" numFmtId="0" hierarchy="126" level="32767"/>
    <cacheField name="[Measures].[% Suspects Injured]" caption="% Suspects Injured" numFmtId="0" hierarchy="124" level="32767"/>
    <cacheField name="[Measures].[% Suspects Killed]" caption="% Suspects Killed" numFmtId="0" hierarchy="120" level="32767"/>
    <cacheField name="[Measures].[% Suspects Arrested]" caption="% Suspects Arrested" numFmtId="0" hierarchy="122" level="32767"/>
    <cacheField name="[Measures].[Column Spacer]" caption="Column Spacer" numFmtId="0" hierarchy="60" level="32767"/>
    <cacheField name="[dDate].[Year].[Year]" caption="Year" numFmtId="0" hierarchy="9" level="1">
      <sharedItems containsSemiMixedTypes="0" containsNonDate="0" containsString="0"/>
    </cacheField>
    <cacheField name="Dummy0" numFmtId="0" hierarchy="160" level="32767">
      <extLst>
        <ext xmlns:x14="http://schemas.microsoft.com/office/spreadsheetml/2009/9/main" uri="{63CAB8AC-B538-458d-9737-405883B0398D}">
          <x14:cacheField ignore="1"/>
        </ext>
      </extLst>
    </cacheField>
    <cacheField name="Dummy1" numFmtId="0" hierarchy="161" level="32767">
      <extLst>
        <ext xmlns:x14="http://schemas.microsoft.com/office/spreadsheetml/2009/9/main" uri="{63CAB8AC-B538-458d-9737-405883B0398D}">
          <x14:cacheField ignore="1"/>
        </ext>
      </extLst>
    </cacheField>
    <cacheField name="Dummy2" numFmtId="0" hierarchy="162" level="32767">
      <extLst>
        <ext xmlns:x14="http://schemas.microsoft.com/office/spreadsheetml/2009/9/main" uri="{63CAB8AC-B538-458d-9737-405883B0398D}">
          <x14:cacheField ignore="1"/>
        </ext>
      </extLst>
    </cacheField>
    <cacheField name="Dummy3" numFmtId="0" hierarchy="163" level="32767">
      <extLst>
        <ext xmlns:x14="http://schemas.microsoft.com/office/spreadsheetml/2009/9/main" uri="{63CAB8AC-B538-458d-9737-405883B0398D}">
          <x14:cacheField ignore="1"/>
        </ext>
      </extLst>
    </cacheField>
    <cacheField name="Dummy4" numFmtId="0" hierarchy="164" level="32767">
      <extLst>
        <ext xmlns:x14="http://schemas.microsoft.com/office/spreadsheetml/2009/9/main" uri="{63CAB8AC-B538-458d-9737-405883B0398D}">
          <x14:cacheField ignore="1"/>
        </ext>
      </extLst>
    </cacheField>
    <cacheField name="Dummy5" numFmtId="0" hierarchy="165" level="32767">
      <extLst>
        <ext xmlns:x14="http://schemas.microsoft.com/office/spreadsheetml/2009/9/main" uri="{63CAB8AC-B538-458d-9737-405883B0398D}">
          <x14:cacheField ignore="1"/>
        </ext>
      </extLst>
    </cacheField>
  </cacheFields>
  <cacheHierarchies count="166">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17"/>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0"/>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oneField="1">
      <fieldsUsage count="1">
        <fieldUsage x="16"/>
      </fieldsUsage>
    </cacheHierarchy>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oneField="1">
      <fieldsUsage count="1">
        <fieldUsage x="1"/>
      </fieldsUsage>
    </cacheHierarchy>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oneField="1">
      <fieldsUsage count="1">
        <fieldUsage x="3"/>
      </fieldsUsage>
    </cacheHierarchy>
    <cacheHierarchy uniqueName="[Measures].[% Suspects Killed]" caption="% Suspects Killed" measure="1" displayFolder="" measureGroup="SuspectsMeasures" count="0" oneField="1">
      <fieldsUsage count="1">
        <fieldUsage x="14"/>
      </fieldsUsage>
    </cacheHierarchy>
    <cacheHierarchy uniqueName="[Measures].[Suspects Arrested Count]" caption="Suspects Arrested Count" measure="1" displayFolder="" measureGroup="SuspectsMeasures" count="0" oneField="1">
      <fieldsUsage count="1">
        <fieldUsage x="2"/>
      </fieldsUsage>
    </cacheHierarchy>
    <cacheHierarchy uniqueName="[Measures].[% Suspects Arrested]" caption="% Suspects Arrested" measure="1" displayFolder="" measureGroup="SuspectsMeasures" count="0" oneField="1">
      <fieldsUsage count="1">
        <fieldUsage x="15"/>
      </fieldsUsage>
    </cacheHierarchy>
    <cacheHierarchy uniqueName="[Measures].[Suspects Injured Count]" caption="Suspects Injured Count" measure="1" displayFolder="" measureGroup="SuspectsMeasures" count="0" oneField="1">
      <fieldsUsage count="1">
        <fieldUsage x="4"/>
      </fieldsUsage>
    </cacheHierarchy>
    <cacheHierarchy uniqueName="[Measures].[% Suspects Injured]" caption="% Suspects Injured" measure="1" displayFolder="" measureGroup="SuspectsMeasures" count="0" oneField="1">
      <fieldsUsage count="1">
        <fieldUsage x="13"/>
      </fieldsUsage>
    </cacheHierarchy>
    <cacheHierarchy uniqueName="[Measures].[Suspects Injured Arrested Count]" caption="Suspects Injured Arrested Count" measure="1" displayFolder="" measureGroup="SuspectsMeasures" count="0" oneField="1">
      <fieldsUsage count="1">
        <fieldUsage x="7"/>
      </fieldsUsage>
    </cacheHierarchy>
    <cacheHierarchy uniqueName="[Measures].[% Suspects Injured Arrested]" caption="% Suspects Injured Arrested" measure="1" displayFolder="" measureGroup="SuspectsMeasures" count="0" oneField="1">
      <fieldsUsage count="1">
        <fieldUsage x="12"/>
      </fieldsUsage>
    </cacheHierarchy>
    <cacheHierarchy uniqueName="[Measures].[Suspects Unharmed Count]" caption="Suspects Unharmed Count" measure="1" displayFolder="" measureGroup="SuspectsMeasures" count="0" oneField="1">
      <fieldsUsage count="1">
        <fieldUsage x="5"/>
      </fieldsUsage>
    </cacheHierarchy>
    <cacheHierarchy uniqueName="[Measures].[% Suspects Unharmed]" caption="% Suspects Unharmed" measure="1" displayFolder="" measureGroup="SuspectsMeasures" count="0" oneField="1">
      <fieldsUsage count="1">
        <fieldUsage x="11"/>
      </fieldsUsage>
    </cacheHierarchy>
    <cacheHierarchy uniqueName="[Measures].[Suspects Unharmed Arrested Count]" caption="Suspects Unharmed Arrested Count" measure="1" displayFolder="" measureGroup="SuspectsMeasures" count="0" oneField="1">
      <fieldsUsage count="1">
        <fieldUsage x="6"/>
      </fieldsUsage>
    </cacheHierarchy>
    <cacheHierarchy uniqueName="[Measures].[% Suspects Unharmed Arrested]" caption="% Suspects Unharmed Arrested" measure="1" displayFolder="" measureGroup="SuspectsMeasures" count="0" oneField="1">
      <fieldsUsage count="1">
        <fieldUsage x="10"/>
      </fieldsUsage>
    </cacheHierarchy>
    <cacheHierarchy uniqueName="[Measures].[Suspects Unknown Count]" caption="Suspects Unknown Count" measure="1" displayFolder="" measureGroup="SuspectsMeasures" count="0" oneField="1">
      <fieldsUsage count="1">
        <fieldUsage x="8"/>
      </fieldsUsage>
    </cacheHierarchy>
    <cacheHierarchy uniqueName="[Measures].[% Suspects Unknown]" caption="% Suspects Unknown" measure="1" displayFolder="" measureGroup="SuspectsMeasures" count="0" oneField="1">
      <fieldsUsage count="1">
        <fieldUsage x="9"/>
      </fieldsUsage>
    </cacheHierarchy>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y uniqueName="Dummy0" caption="Column1" measure="1" count="0">
      <extLst>
        <ext xmlns:x14="http://schemas.microsoft.com/office/spreadsheetml/2009/9/main" uri="{8CF416AD-EC4C-4aba-99F5-12A058AE0983}">
          <x14:cacheHierarchy ignore="1"/>
        </ext>
      </extLst>
    </cacheHierarchy>
    <cacheHierarchy uniqueName="Dummy1" caption="Column1" measure="1" count="0">
      <extLst>
        <ext xmlns:x14="http://schemas.microsoft.com/office/spreadsheetml/2009/9/main" uri="{8CF416AD-EC4C-4aba-99F5-12A058AE0983}">
          <x14:cacheHierarchy ignore="1"/>
        </ext>
      </extLst>
    </cacheHierarchy>
    <cacheHierarchy uniqueName="Dummy2" caption="Column1" measure="1" count="0">
      <extLst>
        <ext xmlns:x14="http://schemas.microsoft.com/office/spreadsheetml/2009/9/main" uri="{8CF416AD-EC4C-4aba-99F5-12A058AE0983}">
          <x14:cacheHierarchy ignore="1"/>
        </ext>
      </extLst>
    </cacheHierarchy>
    <cacheHierarchy uniqueName="Dummy3" caption="Column1" measure="1" count="0">
      <extLst>
        <ext xmlns:x14="http://schemas.microsoft.com/office/spreadsheetml/2009/9/main" uri="{8CF416AD-EC4C-4aba-99F5-12A058AE0983}">
          <x14:cacheHierarchy ignore="1"/>
        </ext>
      </extLst>
    </cacheHierarchy>
    <cacheHierarchy uniqueName="Dummy4" caption="Column1" measure="1" count="0">
      <extLst>
        <ext xmlns:x14="http://schemas.microsoft.com/office/spreadsheetml/2009/9/main" uri="{8CF416AD-EC4C-4aba-99F5-12A058AE0983}">
          <x14:cacheHierarchy ignore="1"/>
        </ext>
      </extLst>
    </cacheHierarchy>
    <cacheHierarchy uniqueName="Dummy5" caption="Column1" measure="1" count="0">
      <extLst>
        <ext xmlns:x14="http://schemas.microsoft.com/office/spreadsheetml/2009/9/main" uri="{8CF416AD-EC4C-4aba-99F5-12A058AE0983}">
          <x14:cacheHierarchy ignore="1"/>
        </ext>
      </extLst>
    </cacheHierarchy>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1111111" backgroundQuery="1" createdVersion="6" refreshedVersion="6" minRefreshableVersion="3" recordCount="0" supportSubquery="1" supportAdvancedDrill="1" xr:uid="{99B53694-9634-412B-B2F3-270343E0B47F}">
  <cacheSource type="external" connectionId="26"/>
  <cacheFields count="8">
    <cacheField name="[Measures].[Suspects Arrested Count]" caption="Suspects Arrested Count" numFmtId="0" hierarchy="121" level="32767"/>
    <cacheField name="[Measures].[Suspects Unharmed Arrested Count]" caption="Suspects Unharmed Arrested Count" numFmtId="0" hierarchy="129" level="32767"/>
    <cacheField name="[Measures].[Suspects Injured Arrested Count]" caption="Suspects Injured Arrested Count" numFmtId="0" hierarchy="125" level="32767"/>
    <cacheField name="[Measures].[Suspects Unharmed Count]" caption="Suspects Unharmed Count" numFmtId="0" hierarchy="127" level="32767"/>
    <cacheField name="[Measures].[Suspects Injured]" caption="Suspects Injured" numFmtId="0" hierarchy="134" level="32767"/>
    <cacheField name="[Measures].[Suspects Killed Count]" caption="Suspects Killed Count" numFmtId="0" hierarchy="119" level="32767"/>
    <cacheField name="[Measures].[Suspects Unknown Count]" caption="Suspects Unknown Count" numFmtId="0" hierarchy="131" level="32767"/>
    <cacheField name="[dDate].[Year].[Year]" caption="Year" numFmtId="0" hierarchy="9"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7"/>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0" memberValueDatatype="130" unbalanced="0"/>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oneField="1">
      <fieldsUsage count="1">
        <fieldUsage x="5"/>
      </fieldsUsage>
    </cacheHierarchy>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oneField="1">
      <fieldsUsage count="1">
        <fieldUsage x="0"/>
      </fieldsUsage>
    </cacheHierarchy>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oneField="1">
      <fieldsUsage count="1">
        <fieldUsage x="2"/>
      </fieldsUsage>
    </cacheHierarchy>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oneField="1">
      <fieldsUsage count="1">
        <fieldUsage x="3"/>
      </fieldsUsage>
    </cacheHierarchy>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oneField="1">
      <fieldsUsage count="1">
        <fieldUsage x="1"/>
      </fieldsUsage>
    </cacheHierarchy>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oneField="1">
      <fieldsUsage count="1">
        <fieldUsage x="6"/>
      </fieldsUsage>
    </cacheHierarchy>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oneField="1">
      <fieldsUsage count="1">
        <fieldUsage x="4"/>
      </fieldsUsage>
    </cacheHierarchy>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74305552" backgroundQuery="1" createdVersion="6" refreshedVersion="6" minRefreshableVersion="3" recordCount="0" supportSubquery="1" supportAdvancedDrill="1" xr:uid="{DDFAC9EF-A6FB-42CA-AB16-8287D0B1DF00}">
  <cacheSource type="external" connectionId="26"/>
  <cacheFields count="4">
    <cacheField name="[fIncidentCharacteristics].[Category].[Category]" caption="Category" numFmtId="0" hierarchy="43" level="1">
      <sharedItems count="80">
        <s v="Accidental Shooting"/>
        <s v="Accidental Shooting at a Business"/>
        <s v="Accidental/Negligent Discharge"/>
        <s v="Animal shot/killed"/>
        <s v="Armed robbery with injury/death and/or evidence of DGU found"/>
        <s v="Assault weapon (AR-15, AK-47, and ALL variants defined by law enforcement)"/>
        <s v="ATF/LE Confiscation/Raid/Arrest"/>
        <s v="Attempted Murder/Suicide (one variable unsuccessful)"/>
        <s v="Bar/club incident"/>
        <s v="BB/Pellet/Replica gun"/>
        <s v="Brandishing/flourishing/open carry/lost/found"/>
        <s v="Car-jacking"/>
        <s v="Child injured (not child shooter)"/>
        <s v="Child injured by child"/>
        <s v="Child injured self"/>
        <s v="Child Involved Incident"/>
        <s v="Child killed (not child shooter)"/>
        <s v="Child killed by child"/>
        <s v="Child killed self"/>
        <s v="Child picked up &amp; fired gun"/>
        <s v="Child with gun"/>
        <s v="Cleaning gun"/>
        <s v="Concealed Carry License"/>
        <s v="Criminal act with stolen gun"/>
        <s v="Defensive Use"/>
        <s v="Domestic Violence"/>
        <s v="Drive-by (car to street, car to car)"/>
        <s v="Drug involvement"/>
        <s v="Gang involvement"/>
        <s v="Ghost gun"/>
        <s v="Gun at school, no death/injury"/>
        <s v="Gun buy back action"/>
        <s v="Gun range/gun shop/gun show shooting"/>
        <s v="Gun shop robbery or burglary"/>
        <s v="Gun(s) stolen from owner"/>
        <s v="Guns stolen from law enforcement"/>
        <s v="Hate crime"/>
        <s v="Home Invasion"/>
        <s v="House party"/>
        <s v="Hunting accident"/>
        <s v="Implied Weapon"/>
        <s v="Institution/Group/Business"/>
        <s v="Kidnapping/abductions/hostage"/>
        <s v="LOCKDOWN/ALERT ONLY: No GV Incident Occurred Onsite"/>
        <s v="Mass Murder (4+ deceased victims excluding the subject/suspect/perpetrator , one location)"/>
        <s v="Mass Shooting (4+ victims injured or killed excluding the subject/suspect/perpetrator, one location)"/>
        <s v="Mistaken ID (thought it was an intruder/threat, was friend/family)"/>
        <s v="Murder/Suicide"/>
        <s v="NAV"/>
        <s v="Non-Aggression Incident"/>
        <s v="Non-Shooting Incident"/>
        <s v="Officer Involved Incident"/>
        <s v="Officer Involved Shooting"/>
        <s v="Officer Involved Shooting - Accidental discharge"/>
        <s v="Pistol-whipping"/>
        <s v="Playing with gun"/>
        <s v="Police Targeted"/>
        <s v="Political Violence"/>
        <s v="Possession (gun(s) found during commission of other crimes)"/>
        <s v="Possession of gun by felon or prohibited person"/>
        <s v="Road rage"/>
        <s v="School Incident"/>
        <s v="School Shooting"/>
        <s v="Self-Inflicted (not suicide or suicide attempt - NO PERP)"/>
        <s v="Sex crime involving firearm"/>
        <s v="Shootout (where VENN diagram of shooters and victims overlap)"/>
        <s v="Shot"/>
        <s v="Shots Fired"/>
        <s v="Shots fired, no action (reported, no evidence found)"/>
        <s v="ShotSpotter"/>
        <s v="Spree Shooting (multiple victims, multiple locations)"/>
        <s v="Stolen/Illegally owned gun{s} recovered during arrest/warrant"/>
        <s v="Suicide - Attempt"/>
        <s v="Suicide^"/>
        <s v="Terrorism Involvement"/>
        <s v="Thought gun was unloaded"/>
        <s v="TSA Action"/>
        <s v="Under the influence of alcohol or drugs (only applies to the subject/suspect/perpetrator )"/>
        <s v="Unlawful purchase/sale"/>
        <s v="Workplace shooting (disgruntled employee)"/>
      </sharedItems>
      <extLst>
        <ext xmlns:x15="http://schemas.microsoft.com/office/spreadsheetml/2010/11/main" uri="{4F2E5C28-24EA-4eb8-9CBF-B6C8F9C3D259}">
          <x15:cachedUniqueNames>
            <x15:cachedUniqueName index="0" name="[fIncidentCharacteristics].[Category].&amp;[Accidental Shooting]"/>
            <x15:cachedUniqueName index="1" name="[fIncidentCharacteristics].[Category].&amp;[Accidental Shooting at a Business]"/>
            <x15:cachedUniqueName index="2" name="[fIncidentCharacteristics].[Category].&amp;[Accidental/Negligent Discharge]"/>
            <x15:cachedUniqueName index="3" name="[fIncidentCharacteristics].[Category].&amp;[Animal shot/killed]"/>
            <x15:cachedUniqueName index="4" name="[fIncidentCharacteristics].[Category].&amp;[Armed robbery with injury/death and/or evidence of DGU found]"/>
            <x15:cachedUniqueName index="5" name="[fIncidentCharacteristics].[Category].&amp;[Assault weapon (AR-15, AK-47, and ALL variants defined by law enforcement)]"/>
            <x15:cachedUniqueName index="6" name="[fIncidentCharacteristics].[Category].&amp;[ATF/LE Confiscation/Raid/Arrest]"/>
            <x15:cachedUniqueName index="7" name="[fIncidentCharacteristics].[Category].&amp;[Attempted Murder/Suicide (one variable unsuccessful)]"/>
            <x15:cachedUniqueName index="8" name="[fIncidentCharacteristics].[Category].&amp;[Bar/club incident]"/>
            <x15:cachedUniqueName index="9" name="[fIncidentCharacteristics].[Category].&amp;[BB/Pellet/Replica gun]"/>
            <x15:cachedUniqueName index="10" name="[fIncidentCharacteristics].[Category].&amp;[Brandishing/flourishing/open carry/lost/found]"/>
            <x15:cachedUniqueName index="11" name="[fIncidentCharacteristics].[Category].&amp;[Car-jacking]"/>
            <x15:cachedUniqueName index="12" name="[fIncidentCharacteristics].[Category].&amp;[Child injured (not child shooter)]"/>
            <x15:cachedUniqueName index="13" name="[fIncidentCharacteristics].[Category].&amp;[Child injured by child]"/>
            <x15:cachedUniqueName index="14" name="[fIncidentCharacteristics].[Category].&amp;[Child injured self]"/>
            <x15:cachedUniqueName index="15" name="[fIncidentCharacteristics].[Category].&amp;[Child Involved Incident]"/>
            <x15:cachedUniqueName index="16" name="[fIncidentCharacteristics].[Category].&amp;[Child killed (not child shooter)]"/>
            <x15:cachedUniqueName index="17" name="[fIncidentCharacteristics].[Category].&amp;[Child killed by child]"/>
            <x15:cachedUniqueName index="18" name="[fIncidentCharacteristics].[Category].&amp;[Child killed self]"/>
            <x15:cachedUniqueName index="19" name="[fIncidentCharacteristics].[Category].&amp;[Child picked up &amp; fired gun]"/>
            <x15:cachedUniqueName index="20" name="[fIncidentCharacteristics].[Category].&amp;[Child with gun]"/>
            <x15:cachedUniqueName index="21" name="[fIncidentCharacteristics].[Category].&amp;[Cleaning gun]"/>
            <x15:cachedUniqueName index="22" name="[fIncidentCharacteristics].[Category].&amp;[Concealed Carry License]"/>
            <x15:cachedUniqueName index="23" name="[fIncidentCharacteristics].[Category].&amp;[Criminal act with stolen gun]"/>
            <x15:cachedUniqueName index="24" name="[fIncidentCharacteristics].[Category].&amp;[Defensive Use]"/>
            <x15:cachedUniqueName index="25" name="[fIncidentCharacteristics].[Category].&amp;[Domestic Violence]"/>
            <x15:cachedUniqueName index="26" name="[fIncidentCharacteristics].[Category].&amp;[Drive-by (car to street, car to car)]"/>
            <x15:cachedUniqueName index="27" name="[fIncidentCharacteristics].[Category].&amp;[Drug involvement]"/>
            <x15:cachedUniqueName index="28" name="[fIncidentCharacteristics].[Category].&amp;[Gang involvement]"/>
            <x15:cachedUniqueName index="29" name="[fIncidentCharacteristics].[Category].&amp;[Ghost gun]"/>
            <x15:cachedUniqueName index="30" name="[fIncidentCharacteristics].[Category].&amp;[Gun at school, no death/injury]"/>
            <x15:cachedUniqueName index="31" name="[fIncidentCharacteristics].[Category].&amp;[Gun buy back action]"/>
            <x15:cachedUniqueName index="32" name="[fIncidentCharacteristics].[Category].&amp;[Gun range/gun shop/gun show shooting]"/>
            <x15:cachedUniqueName index="33" name="[fIncidentCharacteristics].[Category].&amp;[Gun shop robbery or burglary]"/>
            <x15:cachedUniqueName index="34" name="[fIncidentCharacteristics].[Category].&amp;[Gun(s) stolen from owner]"/>
            <x15:cachedUniqueName index="35" name="[fIncidentCharacteristics].[Category].&amp;[Guns stolen from law enforcement]"/>
            <x15:cachedUniqueName index="36" name="[fIncidentCharacteristics].[Category].&amp;[Hate crime]"/>
            <x15:cachedUniqueName index="37" name="[fIncidentCharacteristics].[Category].&amp;[Home Invasion]"/>
            <x15:cachedUniqueName index="38" name="[fIncidentCharacteristics].[Category].&amp;[House party]"/>
            <x15:cachedUniqueName index="39" name="[fIncidentCharacteristics].[Category].&amp;[Hunting accident]"/>
            <x15:cachedUniqueName index="40" name="[fIncidentCharacteristics].[Category].&amp;[Implied Weapon]"/>
            <x15:cachedUniqueName index="41" name="[fIncidentCharacteristics].[Category].&amp;[Institution/Group/Business]"/>
            <x15:cachedUniqueName index="42" name="[fIncidentCharacteristics].[Category].&amp;[Kidnapping/abductions/hostage]"/>
            <x15:cachedUniqueName index="43" name="[fIncidentCharacteristics].[Category].&amp;[LOCKDOWN/ALERT ONLY: No GV Incident Occurred Onsite]"/>
            <x15:cachedUniqueName index="44" name="[fIncidentCharacteristics].[Category].&amp;[Mass Murder (4+ deceased victims excluding the subject/suspect/perpetrator , one location)]"/>
            <x15:cachedUniqueName index="45" name="[fIncidentCharacteristics].[Category].&amp;[Mass Shooting (4+ victims injured or killed excluding the subject/suspect/perpetrator, one location)]"/>
            <x15:cachedUniqueName index="46" name="[fIncidentCharacteristics].[Category].&amp;[Mistaken ID (thought it was an intruder/threat, was friend/family)]"/>
            <x15:cachedUniqueName index="47" name="[fIncidentCharacteristics].[Category].&amp;[Murder/Suicide]"/>
            <x15:cachedUniqueName index="48" name="[fIncidentCharacteristics].[Category].&amp;[NAV]"/>
            <x15:cachedUniqueName index="49" name="[fIncidentCharacteristics].[Category].&amp;[Non-Aggression Incident]"/>
            <x15:cachedUniqueName index="50" name="[fIncidentCharacteristics].[Category].&amp;[Non-Shooting Incident]"/>
            <x15:cachedUniqueName index="51" name="[fIncidentCharacteristics].[Category].&amp;[Officer Involved Incident]"/>
            <x15:cachedUniqueName index="52" name="[fIncidentCharacteristics].[Category].&amp;[Officer Involved Shooting]"/>
            <x15:cachedUniqueName index="53" name="[fIncidentCharacteristics].[Category].&amp;[Officer Involved Shooting - Accidental discharge]"/>
            <x15:cachedUniqueName index="54" name="[fIncidentCharacteristics].[Category].&amp;[Pistol-whipping]"/>
            <x15:cachedUniqueName index="55" name="[fIncidentCharacteristics].[Category].&amp;[Playing with gun]"/>
            <x15:cachedUniqueName index="56" name="[fIncidentCharacteristics].[Category].&amp;[Police Targeted]"/>
            <x15:cachedUniqueName index="57" name="[fIncidentCharacteristics].[Category].&amp;[Political Violence]"/>
            <x15:cachedUniqueName index="58" name="[fIncidentCharacteristics].[Category].&amp;[Possession (gun(s) found during commission of other crimes)]"/>
            <x15:cachedUniqueName index="59" name="[fIncidentCharacteristics].[Category].&amp;[Possession of gun by felon or prohibited person]"/>
            <x15:cachedUniqueName index="60" name="[fIncidentCharacteristics].[Category].&amp;[Road rage]"/>
            <x15:cachedUniqueName index="61" name="[fIncidentCharacteristics].[Category].&amp;[School Incident]"/>
            <x15:cachedUniqueName index="62" name="[fIncidentCharacteristics].[Category].&amp;[School Shooting]"/>
            <x15:cachedUniqueName index="63" name="[fIncidentCharacteristics].[Category].&amp;[Self-Inflicted (not suicide or suicide attempt - NO PERP)]"/>
            <x15:cachedUniqueName index="64" name="[fIncidentCharacteristics].[Category].&amp;[Sex crime involving firearm]"/>
            <x15:cachedUniqueName index="65" name="[fIncidentCharacteristics].[Category].&amp;[Shootout (where VENN diagram of shooters and victims overlap)]"/>
            <x15:cachedUniqueName index="66" name="[fIncidentCharacteristics].[Category].&amp;[Shot]"/>
            <x15:cachedUniqueName index="67" name="[fIncidentCharacteristics].[Category].&amp;[Shots Fired]"/>
            <x15:cachedUniqueName index="68" name="[fIncidentCharacteristics].[Category].&amp;[Shots fired, no action (reported, no evidence found)]"/>
            <x15:cachedUniqueName index="69" name="[fIncidentCharacteristics].[Category].&amp;[ShotSpotter]"/>
            <x15:cachedUniqueName index="70" name="[fIncidentCharacteristics].[Category].&amp;[Spree Shooting (multiple victims, multiple locations)]"/>
            <x15:cachedUniqueName index="71" name="[fIncidentCharacteristics].[Category].&amp;[Stolen/Illegally owned gun{s} recovered during arrest/warrant]"/>
            <x15:cachedUniqueName index="72" name="[fIncidentCharacteristics].[Category].&amp;[Suicide - Attempt]"/>
            <x15:cachedUniqueName index="73" name="[fIncidentCharacteristics].[Category].&amp;[Suicide^]"/>
            <x15:cachedUniqueName index="74" name="[fIncidentCharacteristics].[Category].&amp;[Terrorism Involvement]"/>
            <x15:cachedUniqueName index="75" name="[fIncidentCharacteristics].[Category].&amp;[Thought gun was unloaded]"/>
            <x15:cachedUniqueName index="76" name="[fIncidentCharacteristics].[Category].&amp;[TSA Action]"/>
            <x15:cachedUniqueName index="77" name="[fIncidentCharacteristics].[Category].&amp;[Under the influence of alcohol or drugs (only applies to the subject/suspect/perpetrator )]"/>
            <x15:cachedUniqueName index="78" name="[fIncidentCharacteristics].[Category].&amp;[Unlawful purchase/sale]"/>
            <x15:cachedUniqueName index="79" name="[fIncidentCharacteristics].[Category].&amp;[Workplace shooting (disgruntled employee)]"/>
          </x15:cachedUniqueNames>
        </ext>
      </extLst>
    </cacheField>
    <cacheField name="[dDate].[Year].[Year]" caption="Year" numFmtId="0" hierarchy="9" level="1">
      <sharedItems containsSemiMixedTypes="0" containsString="0" containsNumber="1" containsInteger="1" minValue="2013" maxValue="2018" count="6">
        <n v="2013"/>
        <n v="2014"/>
        <n v="2015"/>
        <n v="2016"/>
        <n v="2017"/>
        <n v="2018"/>
      </sharedItems>
      <extLst>
        <ext xmlns:x15="http://schemas.microsoft.com/office/spreadsheetml/2010/11/main" uri="{4F2E5C28-24EA-4eb8-9CBF-B6C8F9C3D259}">
          <x15:cachedUniqueNames>
            <x15:cachedUniqueName index="0" name="[dDate].[Year].&amp;[2013]"/>
            <x15:cachedUniqueName index="1" name="[dDate].[Year].&amp;[2014]"/>
            <x15:cachedUniqueName index="2" name="[dDate].[Year].&amp;[2015]"/>
            <x15:cachedUniqueName index="3" name="[dDate].[Year].&amp;[2016]"/>
            <x15:cachedUniqueName index="4" name="[dDate].[Year].&amp;[2017]"/>
            <x15:cachedUniqueName index="5" name="[dDate].[Year].&amp;[2018]"/>
          </x15:cachedUniqueNames>
        </ext>
      </extLst>
    </cacheField>
    <cacheField name="[Measures].[fIC CountRows]" caption="fIC CountRows" numFmtId="0" hierarchy="58" level="32767"/>
    <cacheField name="[dState].[state].[state]" caption="state" numFmtId="0" hierarchy="23"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1"/>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3"/>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2" memberValueDatatype="130" unbalanced="0">
      <fieldsUsage count="2">
        <fieldUsage x="-1"/>
        <fieldUsage x="0"/>
      </fieldsUsage>
    </cacheHierarchy>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oneField="1">
      <fieldsUsage count="1">
        <fieldUsage x="2"/>
      </fieldsUsage>
    </cacheHierarchy>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85648152" backgroundQuery="1" createdVersion="6" refreshedVersion="6" minRefreshableVersion="3" recordCount="0" supportSubquery="1" supportAdvancedDrill="1" xr:uid="{ED95B0F5-0D02-41E4-AE98-71491793084D}">
  <cacheSource type="external" connectionId="26"/>
  <cacheFields count="19">
    <cacheField name="[dState].[state].[state]" caption="state" numFmtId="0" hierarchy="23" level="1">
      <sharedItems count="51">
        <s v="Alabama"/>
        <s v="Alaska"/>
        <s v="Arizona"/>
        <s v="Arkansas"/>
        <s v="California"/>
        <s v="Colorado"/>
        <s v="Connecticut"/>
        <s v="Delaware"/>
        <s v="District of Columbia"/>
        <s v="Florida"/>
        <s v="Georgia"/>
        <s v="Hawaii"/>
        <s v="Idaho"/>
        <s v="Illinois"/>
        <s v="Indiana"/>
        <s v="Iowa"/>
        <s v="Kansas"/>
        <s v="Kentucky"/>
        <s v="Louisiana"/>
        <s v="Maine"/>
        <s v="Maryland"/>
        <s v="Massachusetts"/>
        <s v="Michigan"/>
        <s v="Minnesota"/>
        <s v="Mississippi"/>
        <s v="Missouri"/>
        <s v="Montana"/>
        <s v="Nebraska"/>
        <s v="Nevada"/>
        <s v="New Hampshire"/>
        <s v="New Jersey"/>
        <s v="New Mexico"/>
        <s v="New York"/>
        <s v="North Carolina"/>
        <s v="North Dakota"/>
        <s v="Ohio"/>
        <s v="Oklahoma"/>
        <s v="Oregon"/>
        <s v="Pennsylvania"/>
        <s v="Rhode Island"/>
        <s v="South Carolina"/>
        <s v="South Dakota"/>
        <s v="Tennessee"/>
        <s v="Texas"/>
        <s v="Utah"/>
        <s v="Vermont"/>
        <s v="Virginia"/>
        <s v="Washington"/>
        <s v="West Virginia"/>
        <s v="Wisconsin"/>
        <s v="Wyoming"/>
      </sharedItems>
      <extLst>
        <ext xmlns:x15="http://schemas.microsoft.com/office/spreadsheetml/2010/11/main" uri="{4F2E5C28-24EA-4eb8-9CBF-B6C8F9C3D259}">
          <x15:cachedUniqueNames>
            <x15:cachedUniqueName index="0" name="[dState].[state].&amp;[Alabama]"/>
            <x15:cachedUniqueName index="1" name="[dState].[state].&amp;[Alaska]"/>
            <x15:cachedUniqueName index="2" name="[dState].[state].&amp;[Arizona]"/>
            <x15:cachedUniqueName index="3" name="[dState].[state].&amp;[Arkansas]"/>
            <x15:cachedUniqueName index="4" name="[dState].[state].&amp;[California]"/>
            <x15:cachedUniqueName index="5" name="[dState].[state].&amp;[Colorado]"/>
            <x15:cachedUniqueName index="6" name="[dState].[state].&amp;[Connecticut]"/>
            <x15:cachedUniqueName index="7" name="[dState].[state].&amp;[Delaware]"/>
            <x15:cachedUniqueName index="8" name="[dState].[state].&amp;[District of Columbia]"/>
            <x15:cachedUniqueName index="9" name="[dState].[state].&amp;[Florida]"/>
            <x15:cachedUniqueName index="10" name="[dState].[state].&amp;[Georgia]"/>
            <x15:cachedUniqueName index="11" name="[dState].[state].&amp;[Hawaii]"/>
            <x15:cachedUniqueName index="12" name="[dState].[state].&amp;[Idaho]"/>
            <x15:cachedUniqueName index="13" name="[dState].[state].&amp;[Illinois]"/>
            <x15:cachedUniqueName index="14" name="[dState].[state].&amp;[Indiana]"/>
            <x15:cachedUniqueName index="15" name="[dState].[state].&amp;[Iowa]"/>
            <x15:cachedUniqueName index="16" name="[dState].[state].&amp;[Kansas]"/>
            <x15:cachedUniqueName index="17" name="[dState].[state].&amp;[Kentucky]"/>
            <x15:cachedUniqueName index="18" name="[dState].[state].&amp;[Louisiana]"/>
            <x15:cachedUniqueName index="19" name="[dState].[state].&amp;[Maine]"/>
            <x15:cachedUniqueName index="20" name="[dState].[state].&amp;[Maryland]"/>
            <x15:cachedUniqueName index="21" name="[dState].[state].&amp;[Massachusetts]"/>
            <x15:cachedUniqueName index="22" name="[dState].[state].&amp;[Michigan]"/>
            <x15:cachedUniqueName index="23" name="[dState].[state].&amp;[Minnesota]"/>
            <x15:cachedUniqueName index="24" name="[dState].[state].&amp;[Mississippi]"/>
            <x15:cachedUniqueName index="25" name="[dState].[state].&amp;[Missouri]"/>
            <x15:cachedUniqueName index="26" name="[dState].[state].&amp;[Montana]"/>
            <x15:cachedUniqueName index="27" name="[dState].[state].&amp;[Nebraska]"/>
            <x15:cachedUniqueName index="28" name="[dState].[state].&amp;[Nevada]"/>
            <x15:cachedUniqueName index="29" name="[dState].[state].&amp;[New Hampshire]"/>
            <x15:cachedUniqueName index="30" name="[dState].[state].&amp;[New Jersey]"/>
            <x15:cachedUniqueName index="31" name="[dState].[state].&amp;[New Mexico]"/>
            <x15:cachedUniqueName index="32" name="[dState].[state].&amp;[New York]"/>
            <x15:cachedUniqueName index="33" name="[dState].[state].&amp;[North Carolina]"/>
            <x15:cachedUniqueName index="34" name="[dState].[state].&amp;[North Dakota]"/>
            <x15:cachedUniqueName index="35" name="[dState].[state].&amp;[Ohio]"/>
            <x15:cachedUniqueName index="36" name="[dState].[state].&amp;[Oklahoma]"/>
            <x15:cachedUniqueName index="37" name="[dState].[state].&amp;[Oregon]"/>
            <x15:cachedUniqueName index="38" name="[dState].[state].&amp;[Pennsylvania]"/>
            <x15:cachedUniqueName index="39" name="[dState].[state].&amp;[Rhode Island]"/>
            <x15:cachedUniqueName index="40" name="[dState].[state].&amp;[South Carolina]"/>
            <x15:cachedUniqueName index="41" name="[dState].[state].&amp;[South Dakota]"/>
            <x15:cachedUniqueName index="42" name="[dState].[state].&amp;[Tennessee]"/>
            <x15:cachedUniqueName index="43" name="[dState].[state].&amp;[Texas]"/>
            <x15:cachedUniqueName index="44" name="[dState].[state].&amp;[Utah]"/>
            <x15:cachedUniqueName index="45" name="[dState].[state].&amp;[Vermont]"/>
            <x15:cachedUniqueName index="46" name="[dState].[state].&amp;[Virginia]"/>
            <x15:cachedUniqueName index="47" name="[dState].[state].&amp;[Washington]"/>
            <x15:cachedUniqueName index="48" name="[dState].[state].&amp;[West Virginia]"/>
            <x15:cachedUniqueName index="49" name="[dState].[state].&amp;[Wisconsin]"/>
            <x15:cachedUniqueName index="50" name="[dState].[state].&amp;[Wyoming]"/>
          </x15:cachedUniqueNames>
        </ext>
      </extLst>
    </cacheField>
    <cacheField name="[Measures].[No. of Deaths]" caption="No. of Deaths" numFmtId="0" hierarchy="53" level="32767"/>
    <cacheField name="[Measures].[No. of Injuries]" caption="No. of Injuries" numFmtId="0" hierarchy="55" level="32767"/>
    <cacheField name="[Measures].[Pull State Text]" caption="Pull State Text" numFmtId="0" hierarchy="59" level="32767"/>
    <cacheField name="[Measures].[Column Spacer]" caption="Column Spacer" numFmtId="0" hierarchy="60" level="32767"/>
    <cacheField name="[Measures].[No. of Incidents]" caption="No. of Incidents" numFmtId="0" hierarchy="52" level="32767"/>
    <cacheField name="[Measures].[Deaths Rate by Incidents]" caption="Deaths Rate by Incidents" numFmtId="0" hierarchy="61" level="32767"/>
    <cacheField name="[Measures].[Injuries Rate by Incidents]" caption="Injuries Rate by Incidents" numFmtId="0" hierarchy="62" level="32767"/>
    <cacheField name="[Measures].[No. of Mass Shootings]" caption="No. of Mass Shootings" numFmtId="0" hierarchy="57" level="32767"/>
    <cacheField name="Dummy0" numFmtId="0" hierarchy="160" level="32767">
      <extLst>
        <ext xmlns:x14="http://schemas.microsoft.com/office/spreadsheetml/2009/9/main" uri="{63CAB8AC-B538-458d-9737-405883B0398D}">
          <x14:cacheField ignore="1"/>
        </ext>
      </extLst>
    </cacheField>
    <cacheField name="Dummy1" numFmtId="0" hierarchy="161" level="32767">
      <extLst>
        <ext xmlns:x14="http://schemas.microsoft.com/office/spreadsheetml/2009/9/main" uri="{63CAB8AC-B538-458d-9737-405883B0398D}">
          <x14:cacheField ignore="1"/>
        </ext>
      </extLst>
    </cacheField>
    <cacheField name="Dummy2" numFmtId="0" hierarchy="162" level="32767">
      <extLst>
        <ext xmlns:x14="http://schemas.microsoft.com/office/spreadsheetml/2009/9/main" uri="{63CAB8AC-B538-458d-9737-405883B0398D}">
          <x14:cacheField ignore="1"/>
        </ext>
      </extLst>
    </cacheField>
    <cacheField name="Dummy3" numFmtId="0" hierarchy="163" level="32767">
      <extLst>
        <ext xmlns:x14="http://schemas.microsoft.com/office/spreadsheetml/2009/9/main" uri="{63CAB8AC-B538-458d-9737-405883B0398D}">
          <x14:cacheField ignore="1"/>
        </ext>
      </extLst>
    </cacheField>
    <cacheField name="Dummy4" numFmtId="0" hierarchy="164" level="32767">
      <extLst>
        <ext xmlns:x14="http://schemas.microsoft.com/office/spreadsheetml/2009/9/main" uri="{63CAB8AC-B538-458d-9737-405883B0398D}">
          <x14:cacheField ignore="1"/>
        </ext>
      </extLst>
    </cacheField>
    <cacheField name="Dummy5" numFmtId="0" hierarchy="165" level="32767">
      <extLst>
        <ext xmlns:x14="http://schemas.microsoft.com/office/spreadsheetml/2009/9/main" uri="{63CAB8AC-B538-458d-9737-405883B0398D}">
          <x14:cacheField ignore="1"/>
        </ext>
      </extLst>
    </cacheField>
    <cacheField name="Dummy6" numFmtId="0" hierarchy="166" level="32767">
      <extLst>
        <ext xmlns:x14="http://schemas.microsoft.com/office/spreadsheetml/2009/9/main" uri="{63CAB8AC-B538-458d-9737-405883B0398D}">
          <x14:cacheField ignore="1"/>
        </ext>
      </extLst>
    </cacheField>
    <cacheField name="Dummy7" numFmtId="0" hierarchy="167" level="32767">
      <extLst>
        <ext xmlns:x14="http://schemas.microsoft.com/office/spreadsheetml/2009/9/main" uri="{63CAB8AC-B538-458d-9737-405883B0398D}">
          <x14:cacheField ignore="1"/>
        </ext>
      </extLst>
    </cacheField>
    <cacheField name="Dummy8" numFmtId="0" hierarchy="168" level="32767">
      <extLst>
        <ext xmlns:x14="http://schemas.microsoft.com/office/spreadsheetml/2009/9/main" uri="{63CAB8AC-B538-458d-9737-405883B0398D}">
          <x14:cacheField ignore="1"/>
        </ext>
      </extLst>
    </cacheField>
    <cacheField name="Dummy9" numFmtId="0" hierarchy="169" level="32767">
      <extLst>
        <ext xmlns:x14="http://schemas.microsoft.com/office/spreadsheetml/2009/9/main" uri="{63CAB8AC-B538-458d-9737-405883B0398D}">
          <x14:cacheField ignore="1"/>
        </ext>
      </extLst>
    </cacheField>
  </cacheFields>
  <cacheHierarchies count="17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0"/>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oneField="1">
      <fieldsUsage count="1">
        <fieldUsage x="5"/>
      </fieldsUsage>
    </cacheHierarchy>
    <cacheHierarchy uniqueName="[Measures].[No. of Deaths]" caption="No. of Deaths" measure="1" displayFolder="" measureGroup="A" count="0" oneField="1">
      <fieldsUsage count="1">
        <fieldUsage x="1"/>
      </fieldsUsage>
    </cacheHierarchy>
    <cacheHierarchy uniqueName="[Measures].[Alabama Deaths]" caption="Alabama Deaths" measure="1" displayFolder="" measureGroup="A" count="0"/>
    <cacheHierarchy uniqueName="[Measures].[No. of Injuries]" caption="No. of Injuries" measure="1" displayFolder="" measureGroup="A" count="0" oneField="1">
      <fieldsUsage count="1">
        <fieldUsage x="2"/>
      </fieldsUsage>
    </cacheHierarchy>
    <cacheHierarchy uniqueName="[Measures].[fDataset CountRows]" caption="fDataset CountRows" measure="1" displayFolder="" measureGroup="A" count="0"/>
    <cacheHierarchy uniqueName="[Measures].[No. of Mass Shootings]" caption="No. of Mass Shootings" measure="1" displayFolder="" measureGroup="A" count="0" oneField="1">
      <fieldsUsage count="1">
        <fieldUsage x="8"/>
      </fieldsUsage>
    </cacheHierarchy>
    <cacheHierarchy uniqueName="[Measures].[fIC CountRows]" caption="fIC CountRows" measure="1" displayFolder="" measureGroup="A" count="0"/>
    <cacheHierarchy uniqueName="[Measures].[Pull State Text]" caption="Pull State Text" measure="1" displayFolder="" measureGroup="A" count="0" oneField="1">
      <fieldsUsage count="1">
        <fieldUsage x="3"/>
      </fieldsUsage>
    </cacheHierarchy>
    <cacheHierarchy uniqueName="[Measures].[Column Spacer]" caption="Column Spacer" measure="1" displayFolder="" measureGroup="A" count="0" oneField="1">
      <fieldsUsage count="1">
        <fieldUsage x="4"/>
      </fieldsUsage>
    </cacheHierarchy>
    <cacheHierarchy uniqueName="[Measures].[Deaths Rate by Incidents]" caption="Deaths Rate by Incidents" measure="1" displayFolder="" measureGroup="A" count="0" oneField="1">
      <fieldsUsage count="1">
        <fieldUsage x="6"/>
      </fieldsUsage>
    </cacheHierarchy>
    <cacheHierarchy uniqueName="[Measures].[Injuries Rate by Incidents]" caption="Injuries Rate by Incidents" measure="1" displayFolder="" measureGroup="A" count="0" oneField="1">
      <fieldsUsage count="1">
        <fieldUsage x="7"/>
      </fieldsUsage>
    </cacheHierarchy>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y uniqueName="Dummy0" caption="Column1" measure="1" count="0">
      <extLst>
        <ext xmlns:x14="http://schemas.microsoft.com/office/spreadsheetml/2009/9/main" uri="{8CF416AD-EC4C-4aba-99F5-12A058AE0983}">
          <x14:cacheHierarchy ignore="1"/>
        </ext>
      </extLst>
    </cacheHierarchy>
    <cacheHierarchy uniqueName="Dummy1" caption="Column1" measure="1" count="0">
      <extLst>
        <ext xmlns:x14="http://schemas.microsoft.com/office/spreadsheetml/2009/9/main" uri="{8CF416AD-EC4C-4aba-99F5-12A058AE0983}">
          <x14:cacheHierarchy ignore="1"/>
        </ext>
      </extLst>
    </cacheHierarchy>
    <cacheHierarchy uniqueName="Dummy2" caption="Column1" measure="1" count="0">
      <extLst>
        <ext xmlns:x14="http://schemas.microsoft.com/office/spreadsheetml/2009/9/main" uri="{8CF416AD-EC4C-4aba-99F5-12A058AE0983}">
          <x14:cacheHierarchy ignore="1"/>
        </ext>
      </extLst>
    </cacheHierarchy>
    <cacheHierarchy uniqueName="Dummy3" caption="Column1" measure="1" count="0">
      <extLst>
        <ext xmlns:x14="http://schemas.microsoft.com/office/spreadsheetml/2009/9/main" uri="{8CF416AD-EC4C-4aba-99F5-12A058AE0983}">
          <x14:cacheHierarchy ignore="1"/>
        </ext>
      </extLst>
    </cacheHierarchy>
    <cacheHierarchy uniqueName="Dummy4" caption="Column1" measure="1" count="0">
      <extLst>
        <ext xmlns:x14="http://schemas.microsoft.com/office/spreadsheetml/2009/9/main" uri="{8CF416AD-EC4C-4aba-99F5-12A058AE0983}">
          <x14:cacheHierarchy ignore="1"/>
        </ext>
      </extLst>
    </cacheHierarchy>
    <cacheHierarchy uniqueName="Dummy5" caption="Column1" measure="1" count="0">
      <extLst>
        <ext xmlns:x14="http://schemas.microsoft.com/office/spreadsheetml/2009/9/main" uri="{8CF416AD-EC4C-4aba-99F5-12A058AE0983}">
          <x14:cacheHierarchy ignore="1"/>
        </ext>
      </extLst>
    </cacheHierarchy>
    <cacheHierarchy uniqueName="Dummy6" caption="Column1" measure="1" count="0">
      <extLst>
        <ext xmlns:x14="http://schemas.microsoft.com/office/spreadsheetml/2009/9/main" uri="{8CF416AD-EC4C-4aba-99F5-12A058AE0983}">
          <x14:cacheHierarchy ignore="1"/>
        </ext>
      </extLst>
    </cacheHierarchy>
    <cacheHierarchy uniqueName="Dummy7" caption="Column1" measure="1" count="0">
      <extLst>
        <ext xmlns:x14="http://schemas.microsoft.com/office/spreadsheetml/2009/9/main" uri="{8CF416AD-EC4C-4aba-99F5-12A058AE0983}">
          <x14:cacheHierarchy ignore="1"/>
        </ext>
      </extLst>
    </cacheHierarchy>
    <cacheHierarchy uniqueName="Dummy8" caption="Column1" measure="1" count="0">
      <extLst>
        <ext xmlns:x14="http://schemas.microsoft.com/office/spreadsheetml/2009/9/main" uri="{8CF416AD-EC4C-4aba-99F5-12A058AE0983}">
          <x14:cacheHierarchy ignore="1"/>
        </ext>
      </extLst>
    </cacheHierarchy>
    <cacheHierarchy uniqueName="Dummy9" caption="Column1" measure="1" count="0">
      <extLst>
        <ext xmlns:x14="http://schemas.microsoft.com/office/spreadsheetml/2009/9/main" uri="{8CF416AD-EC4C-4aba-99F5-12A058AE0983}">
          <x14:cacheHierarchy ignore="1"/>
        </ext>
      </extLst>
    </cacheHierarchy>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90972224" backgroundQuery="1" createdVersion="6" refreshedVersion="6" minRefreshableVersion="3" recordCount="0" supportSubquery="1" supportAdvancedDrill="1" xr:uid="{F7CA1959-B764-4900-8534-4895A0EA1AEE}">
  <cacheSource type="external" connectionId="26"/>
  <cacheFields count="8">
    <cacheField name="[Measures].[No. of Incidents]" caption="No. of Incidents" numFmtId="0" hierarchy="52" level="32767"/>
    <cacheField name="[Measures].[No. of Deaths]" caption="No. of Deaths" numFmtId="0" hierarchy="53" level="32767"/>
    <cacheField name="[Measures].[Deaths Rate by Incidents]" caption="Deaths Rate by Incidents" numFmtId="0" hierarchy="61" level="32767"/>
    <cacheField name="[Measures].[No. of Injuries]" caption="No. of Injuries" numFmtId="0" hierarchy="55" level="32767"/>
    <cacheField name="[Measures].[Injuries Rate by Incidents]" caption="Injuries Rate by Incidents" numFmtId="0" hierarchy="62" level="32767"/>
    <cacheField name="[Measures].[No. of Mass Shootings]" caption="No. of Mass Shootings" numFmtId="0" hierarchy="57" level="32767"/>
    <cacheField name="[Measures].[Mass Shootings Rate by Incidents]" caption="Mass Shootings Rate by Incidents" numFmtId="0" hierarchy="66" level="32767"/>
    <cacheField name="[Measures].[Total Label Header]" caption="Total Label Header" numFmtId="0" hierarchy="71" level="32767"/>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0" memberValueDatatype="130" unbalanced="0"/>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oneField="1">
      <fieldsUsage count="1">
        <fieldUsage x="0"/>
      </fieldsUsage>
    </cacheHierarchy>
    <cacheHierarchy uniqueName="[Measures].[No. of Deaths]" caption="No. of Deaths" measure="1" displayFolder="" measureGroup="A" count="0" oneField="1">
      <fieldsUsage count="1">
        <fieldUsage x="1"/>
      </fieldsUsage>
    </cacheHierarchy>
    <cacheHierarchy uniqueName="[Measures].[Alabama Deaths]" caption="Alabama Deaths" measure="1" displayFolder="" measureGroup="A" count="0"/>
    <cacheHierarchy uniqueName="[Measures].[No. of Injuries]" caption="No. of Injuries" measure="1" displayFolder="" measureGroup="A" count="0" oneField="1">
      <fieldsUsage count="1">
        <fieldUsage x="3"/>
      </fieldsUsage>
    </cacheHierarchy>
    <cacheHierarchy uniqueName="[Measures].[fDataset CountRows]" caption="fDataset CountRows" measure="1" displayFolder="" measureGroup="A" count="0"/>
    <cacheHierarchy uniqueName="[Measures].[No. of Mass Shootings]" caption="No. of Mass Shootings" measure="1" displayFolder="" measureGroup="A" count="0" oneField="1">
      <fieldsUsage count="1">
        <fieldUsage x="5"/>
      </fieldsUsage>
    </cacheHierarchy>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oneField="1">
      <fieldsUsage count="1">
        <fieldUsage x="2"/>
      </fieldsUsage>
    </cacheHierarchy>
    <cacheHierarchy uniqueName="[Measures].[Injuries Rate by Incidents]" caption="Injuries Rate by Incidents" measure="1" displayFolder="" measureGroup="A" count="0" oneField="1">
      <fieldsUsage count="1">
        <fieldUsage x="4"/>
      </fieldsUsage>
    </cacheHierarchy>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oneField="1">
      <fieldsUsage count="1">
        <fieldUsage x="6"/>
      </fieldsUsage>
    </cacheHierarchy>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oneField="1">
      <fieldsUsage count="1">
        <fieldUsage x="7"/>
      </fieldsUsage>
    </cacheHierarchy>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97916668" backgroundQuery="1" createdVersion="6" refreshedVersion="6" minRefreshableVersion="3" recordCount="0" supportSubquery="1" supportAdvancedDrill="1" xr:uid="{7C108212-4CD0-428F-9C18-BDD54113B0B1}">
  <cacheSource type="external" connectionId="26"/>
  <cacheFields count="8">
    <cacheField name="[Measures].[Average Label Header]" caption="Average Label Header" numFmtId="0" hierarchy="73" level="32767"/>
    <cacheField name="[Measures].[Average Label Incidents]" caption="Average Label Incidents" numFmtId="0" hierarchy="72" level="32767"/>
    <cacheField name="[Measures].[Average Label Deaths]" caption="Average Label Deaths" numFmtId="0" hierarchy="74" level="32767"/>
    <cacheField name="[Measures].[Average Label % Death]" caption="Average Label % Death" numFmtId="0" hierarchy="77" level="32767"/>
    <cacheField name="[Measures].[Average Label Injuries]" caption="Average Label Injuries" numFmtId="0" hierarchy="75" level="32767"/>
    <cacheField name="[Measures].[Average Label % Injuries]" caption="Average Label % Injuries" numFmtId="0" hierarchy="78" level="32767"/>
    <cacheField name="[Measures].[Average Mass Shootings]" caption="Average Mass Shootings" numFmtId="0" hierarchy="76" level="32767"/>
    <cacheField name="[Measures].[Average Label % Mass Shootings]" caption="Average Label % Mass Shootings" numFmtId="0" hierarchy="79" level="32767"/>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0" memberValueDatatype="130" unbalanced="0"/>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oneField="1">
      <fieldsUsage count="1">
        <fieldUsage x="1"/>
      </fieldsUsage>
    </cacheHierarchy>
    <cacheHierarchy uniqueName="[Measures].[Average Label Header]" caption="Average Label Header" measure="1" displayFolder="" measureGroup="A" count="0" oneField="1">
      <fieldsUsage count="1">
        <fieldUsage x="0"/>
      </fieldsUsage>
    </cacheHierarchy>
    <cacheHierarchy uniqueName="[Measures].[Average Label Deaths]" caption="Average Label Deaths" measure="1" displayFolder="" measureGroup="A" count="0" oneField="1">
      <fieldsUsage count="1">
        <fieldUsage x="2"/>
      </fieldsUsage>
    </cacheHierarchy>
    <cacheHierarchy uniqueName="[Measures].[Average Label Injuries]" caption="Average Label Injuries" measure="1" displayFolder="" measureGroup="A" count="0" oneField="1">
      <fieldsUsage count="1">
        <fieldUsage x="4"/>
      </fieldsUsage>
    </cacheHierarchy>
    <cacheHierarchy uniqueName="[Measures].[Average Mass Shootings]" caption="Average Mass Shootings" measure="1" displayFolder="" measureGroup="A" count="0" oneField="1">
      <fieldsUsage count="1">
        <fieldUsage x="6"/>
      </fieldsUsage>
    </cacheHierarchy>
    <cacheHierarchy uniqueName="[Measures].[Average Label % Death]" caption="Average Label % Death" measure="1" displayFolder="" measureGroup="A" count="0" oneField="1">
      <fieldsUsage count="1">
        <fieldUsage x="3"/>
      </fieldsUsage>
    </cacheHierarchy>
    <cacheHierarchy uniqueName="[Measures].[Average Label % Injuries]" caption="Average Label % Injuries" measure="1" displayFolder="" measureGroup="A" count="0" oneField="1">
      <fieldsUsage count="1">
        <fieldUsage x="5"/>
      </fieldsUsage>
    </cacheHierarchy>
    <cacheHierarchy uniqueName="[Measures].[Average Label % Mass Shootings]" caption="Average Label % Mass Shootings" measure="1" displayFolder="" measureGroup="A" count="0" oneField="1">
      <fieldsUsage count="1">
        <fieldUsage x="7"/>
      </fieldsUsage>
    </cacheHierarchy>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invalid="1" saveData="0" refreshedBy="Computer" refreshedDate="44443.822328587965" backgroundQuery="1" createdVersion="3" refreshedVersion="6" minRefreshableVersion="3" recordCount="0" tupleCache="1" xr:uid="{2B8B2D70-1969-4A0E-9644-137412DAEFB3}">
  <cacheSource type="external" connectionId="26"/>
  <cacheFields count="1">
    <cacheField name="[Measures].[MeasuresLevel]" caption="MeasuresLevel" numFmtId="0" hierarchy="48">
      <sharedItems count="6">
        <s v="[Measures].[Participant Type by Age Group Sheet Label]" c="Participant Type by Age Group Sheet Label"/>
        <s v="[Measures].[By Age Group Sheet Label]" c="By Age Group Sheet Label"/>
        <s v="[Measures].[Incident Characteristics by Year Sheet Label]" c="Incident Characteristics by Year Sheet Label"/>
        <s v="[Measures].[By State Sheet Label]" c="By State Sheet Label"/>
        <s v="[Measures].[By Subject Status Group Sheet Label]" c="By Subject Status Group Sheet Label"/>
        <s v="[Measures].[Victim Deaths/Injuries by Age Group Sheet Label]" c="Victim Deaths/Injuries by Age Group Sheet Label"/>
      </sharedItems>
    </cacheField>
  </cacheFields>
  <cacheHierarchies count="161">
    <cacheHierarchy uniqueName="[A].[Column1]" caption="Column1" attribute="1" defaultMemberUniqueName="[A].[Column1].[All]" allUniqueName="[A].[Column1].[All]" dimensionUniqueName="[A]" displayFolder="" count="2" memberValueDatatype="130" unbalanced="0"/>
    <cacheHierarchy uniqueName="[dAgeFrequencyTable].[Label]" caption="Label" attribute="1" defaultMemberUniqueName="[dAgeFrequencyTable].[Label].[All]" allUniqueName="[dAgeFrequencyTable].[Label].[All]" dimensionUniqueName="[dAgeFrequencyTable]" displayFolder="" count="2" memberValueDatatype="130" unbalanced="0"/>
    <cacheHierarchy uniqueName="[dAgeFrequencyTable].[Order]" caption="Order" attribute="1" defaultMemberUniqueName="[dAgeFrequencyTable].[Order].[All]" allUniqueName="[dAgeFrequencyTable].[Order].[All]" dimensionUniqueName="[dAgeFrequencyTable]" displayFolder="" count="2" memberValueDatatype="20" unbalanced="0"/>
    <cacheHierarchy uniqueName="[dAgeFrequencyTable].[Min]" caption="Min" attribute="1" defaultMemberUniqueName="[dAgeFrequencyTable].[Min].[All]" allUniqueName="[dAgeFrequencyTable].[Min].[All]" dimensionUniqueName="[dAgeFrequencyTable]" displayFolder="" count="2" memberValueDatatype="20" unbalanced="0"/>
    <cacheHierarchy uniqueName="[dAgeFrequencyTable].[Max]" caption="Max" attribute="1" defaultMemberUniqueName="[dAgeFrequencyTable].[Max].[All]" allUniqueName="[dAgeFrequencyTable].[Max].[All]" dimensionUniqueName="[dAgeFrequencyTable]" displayFolder="" count="2" memberValueDatatype="20" unbalanced="0"/>
    <cacheHierarchy uniqueName="[dAgeGroups].[AgeGroup]" caption="AgeGroup" attribute="1" defaultMemberUniqueName="[dAgeGroups].[AgeGroup].[All]" allUniqueName="[dAgeGroups].[AgeGroup].[All]" dimensionUniqueName="[dAgeGroups]" displayFolder="" count="2" memberValueDatatype="130" unbalanced="0"/>
    <cacheHierarchy uniqueName="[dAgeGroups].[Min]" caption="Min" attribute="1" defaultMemberUniqueName="[dAgeGroups].[Min].[All]" allUniqueName="[dAgeGroups].[Min].[All]" dimensionUniqueName="[dAgeGroups]" displayFolder="" count="2" memberValueDatatype="20" unbalanced="0"/>
    <cacheHierarchy uniqueName="[dAgeGroups].[Max]" caption="Max" attribute="1" defaultMemberUniqueName="[dAgeGroups].[Max].[All]" allUniqueName="[dAgeGroups].[Max].[All]" dimensionUniqueName="[dAgeGroups]" displayFolder="" count="2" memberValueDatatype="20" unbalanced="0"/>
    <cacheHierarchy uniqueName="[dDate].[Date]" caption="Date" attribute="1" time="1" defaultMemberUniqueName="[dDate].[Date].[All]" allUniqueName="[dDate].[Date].[All]" dimensionUniqueName="[dDate]" displayFolder="" count="2" memberValueDatatype="7" unbalanced="0"/>
    <cacheHierarchy uniqueName="[dDate].[Year]" caption="Year" attribute="1" defaultMemberUniqueName="[dDate].[Year].[All]" allUniqueName="[dDate].[Year].[All]" dimensionUniqueName="[dDate]" displayFolder="" count="2" memberValueDatatype="20" unbalanced="0"/>
    <cacheHierarchy uniqueName="[dDate].[Month Number]" caption="Month Number" attribute="1" defaultMemberUniqueName="[dDate].[Month Number].[All]" allUniqueName="[dDate].[Month Number].[All]" dimensionUniqueName="[dDate]" displayFolder="" count="2" memberValueDatatype="20" unbalanced="0"/>
    <cacheHierarchy uniqueName="[dDate].[Month]" caption="Month" attribute="1" defaultMemberUniqueName="[dDate].[Month].[All]" allUniqueName="[dDate].[Month].[All]" dimensionUniqueName="[dDate]" displayFolder="" count="2" memberValueDatatype="130" unbalanced="0"/>
    <cacheHierarchy uniqueName="[dDate].[MMM-YYYY]" caption="MMM-YYYY" attribute="1" defaultMemberUniqueName="[dDate].[MMM-YYYY].[All]" allUniqueName="[dDate].[MMM-YYYY].[All]" dimensionUniqueName="[dDate]" displayFolder="" count="2" memberValueDatatype="130" unbalanced="0"/>
    <cacheHierarchy uniqueName="[dDate].[Day Of Week Number]" caption="Day Of Week Number" attribute="1" defaultMemberUniqueName="[dDate].[Day Of Week Number].[All]" allUniqueName="[dDate].[Day Of Week Number].[All]" dimensionUniqueName="[dDate]" displayFolder="" count="2" memberValueDatatype="20" unbalanced="0"/>
    <cacheHierarchy uniqueName="[dDate].[Day Of Week]" caption="Day Of Week" attribute="1" defaultMemberUniqueName="[dDate].[Day Of Week].[All]" allUniqueName="[dDate].[Day Of Week].[All]" dimensionUniqueName="[dDate]" displayFolder="" count="2" memberValueDatatype="130" unbalanced="0"/>
    <cacheHierarchy uniqueName="[dGunType].[gun_type]" caption="gun_type" attribute="1" defaultMemberUniqueName="[dGunType].[gun_type].[All]" allUniqueName="[dGunType].[gun_type].[All]" dimensionUniqueName="[dGunType]" displayFolder="" count="2" memberValueDatatype="130" unbalanced="0"/>
    <cacheHierarchy uniqueName="[dIncidentID].[incident_id]" caption="incident_id" attribute="1" defaultMemberUniqueName="[dIncidentID].[incident_id].[All]" allUniqueName="[dIncidentID].[incident_id].[All]" dimensionUniqueName="[dIncidentID]" displayFolder="" count="2" memberValueDatatype="20" unbalanced="0"/>
    <cacheHierarchy uniqueName="[disDeathsFrequency].[Label]" caption="Label" attribute="1" defaultMemberUniqueName="[disDeathsFrequency].[Label].[All]" allUniqueName="[disDeathsFrequency].[Label].[All]" dimensionUniqueName="[disDeathsFrequency]" displayFolder="" count="2" memberValueDatatype="130" unbalanced="0"/>
    <cacheHierarchy uniqueName="[disDeathsFrequency].[Order]" caption="Order" attribute="1" defaultMemberUniqueName="[disDeathsFrequency].[Order].[All]" allUniqueName="[disDeathsFrequency].[Order].[All]" dimensionUniqueName="[disDeathsFrequency]" displayFolder="" count="2" memberValueDatatype="130" unbalanced="0"/>
    <cacheHierarchy uniqueName="[disDeathsFrequency].[Min]" caption="Min" attribute="1" defaultMemberUniqueName="[disDeathsFrequency].[Min].[All]" allUniqueName="[disDeathsFrequency].[Min].[All]" dimensionUniqueName="[disDeathsFrequency]" displayFolder="" count="2" memberValueDatatype="20" unbalanced="0"/>
    <cacheHierarchy uniqueName="[disDeathsFrequency].[Max]" caption="Max" attribute="1" defaultMemberUniqueName="[disDeathsFrequency].[Max].[All]" allUniqueName="[disDeathsFrequency].[Max].[All]" dimensionUniqueName="[disDeathsFrequency]" displayFolder="" count="2" memberValueDatatype="20" unbalanced="0"/>
    <cacheHierarchy uniqueName="[dPStatus].[PStatus]" caption="PStatus" attribute="1" defaultMemberUniqueName="[dPStatus].[PStatus].[All]" allUniqueName="[dPStatus].[PStatus].[All]" dimensionUniqueName="[dPStatus]" displayFolder="" count="2" memberValueDatatype="130" unbalanced="0"/>
    <cacheHierarchy uniqueName="[dPType].[PType]" caption="PType" attribute="1" defaultMemberUniqueName="[dPType].[PType].[All]" allUniqueName="[dPType].[PType].[All]" dimensionUniqueName="[dPType]" displayFolder="" count="2" memberValueDatatype="130" unbalanced="0"/>
    <cacheHierarchy uniqueName="[dState].[state]" caption="state" attribute="1" defaultMemberUniqueName="[dState].[state].[All]" allUniqueName="[dState].[state].[All]" dimensionUniqueName="[dState]" displayFolder="" count="2" memberValueDatatype="130" unbalanced="0"/>
    <cacheHierarchy uniqueName="[fDataset].[incident_id]" caption="incident_id" attribute="1" defaultMemberUniqueName="[fDataset].[incident_id].[All]" allUniqueName="[fDataset].[incident_id].[All]" dimensionUniqueName="[fDataset]" displayFolder="" count="2" memberValueDatatype="20" unbalanced="0"/>
    <cacheHierarchy uniqueName="[fDataset].[date]" caption="date" attribute="1" time="1" defaultMemberUniqueName="[fDataset].[date].[All]" allUniqueName="[fDataset].[date].[All]" dimensionUniqueName="[fDataset]" displayFolder="" count="2" memberValueDatatype="7" unbalanced="0"/>
    <cacheHierarchy uniqueName="[fDataset].[state]" caption="state" attribute="1" defaultMemberUniqueName="[fDataset].[state].[All]" allUniqueName="[fDataset].[state].[All]" dimensionUniqueName="[fDataset]" displayFolder="" count="2" memberValueDatatype="130" unbalanced="0"/>
    <cacheHierarchy uniqueName="[fDataset].[city_or_county]" caption="city_or_county" attribute="1" defaultMemberUniqueName="[fDataset].[city_or_county].[All]" allUniqueName="[fDataset].[city_or_county].[All]" dimensionUniqueName="[fDataset]" displayFolder="" count="2" memberValueDatatype="130" unbalanced="0"/>
    <cacheHierarchy uniqueName="[fDataset].[PivotHelper]" caption="PivotHelper" attribute="1" defaultMemberUniqueName="[fDataset].[PivotHelper].[All]" allUniqueName="[fDataset].[PivotHelper].[All]" dimensionUniqueName="[fDataset]" displayFolder="" count="2" memberValueDatatype="20" unbalanced="0"/>
    <cacheHierarchy uniqueName="[fDataset].[Key]" caption="Key" attribute="1" defaultMemberUniqueName="[fDataset].[Key].[All]" allUniqueName="[fDataset].[Key].[All]" dimensionUniqueName="[fDataset]" displayFolder="" count="2" memberValueDatatype="20" unbalanced="0"/>
    <cacheHierarchy uniqueName="[fDataset].[GunStolen]" caption="GunStolen" attribute="1" defaultMemberUniqueName="[fDataset].[GunStolen].[All]" allUniqueName="[fDataset].[GunStolen].[All]" dimensionUniqueName="[fDataset]" displayFolder="" count="2" memberValueDatatype="130" unbalanced="0"/>
    <cacheHierarchy uniqueName="[fDataset].[GunType]" caption="GunType" attribute="1" defaultMemberUniqueName="[fDataset].[GunType].[All]" allUniqueName="[fDataset].[GunType].[All]" dimensionUniqueName="[fDataset]" displayFolder="" count="2" memberValueDatatype="130" unbalanced="0"/>
    <cacheHierarchy uniqueName="[fDataset].[ParticipantAge]" caption="ParticipantAge" attribute="1" defaultMemberUniqueName="[fDataset].[ParticipantAge].[All]" allUniqueName="[fDataset].[ParticipantAge].[All]" dimensionUniqueName="[fDataset]" displayFolder="" count="2" memberValueDatatype="20" unbalanced="0"/>
    <cacheHierarchy uniqueName="[fDataset].[ParticipantName]" caption="ParticipantName" attribute="1" defaultMemberUniqueName="[fDataset].[ParticipantName].[All]" allUniqueName="[fDataset].[ParticipantName].[All]" dimensionUniqueName="[fDataset]" displayFolder="" count="2"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2" memberValueDatatype="130" unbalanced="0"/>
    <cacheHierarchy uniqueName="[fDataset].[ParticipantAgeGroup]" caption="ParticipantAgeGroup" attribute="1" defaultMemberUniqueName="[fDataset].[ParticipantAgeGroup].[All]" allUniqueName="[fDataset].[ParticipantAgeGroup].[All]" dimensionUniqueName="[fDataset]" displayFolder="" count="2" memberValueDatatype="130" unbalanced="0"/>
    <cacheHierarchy uniqueName="[fDataset].[ParticipantGender]" caption="ParticipantGender" attribute="1" defaultMemberUniqueName="[fDataset].[ParticipantGender].[All]" allUniqueName="[fDataset].[ParticipantGender].[All]" dimensionUniqueName="[fDataset]" displayFolder="" count="2" memberValueDatatype="130" unbalanced="0"/>
    <cacheHierarchy uniqueName="[fDataset].[ParticipantStatus]" caption="ParticipantStatus" attribute="1" defaultMemberUniqueName="[fDataset].[ParticipantStatus].[All]" allUniqueName="[fDataset].[ParticipantStatus].[All]" dimensionUniqueName="[fDataset]" displayFolder="" count="2" memberValueDatatype="130" unbalanced="0"/>
    <cacheHierarchy uniqueName="[fDataset].[ParticipantType]" caption="ParticipantType" attribute="1" defaultMemberUniqueName="[fDataset].[ParticipantType].[All]" allUniqueName="[fDataset].[ParticipantType].[All]" dimensionUniqueName="[fDataset]" displayFolder="" count="2"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2"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2" memberValueDatatype="7" unbalanced="0"/>
    <cacheHierarchy uniqueName="[fIncidentCharacteristics].[state]" caption="state" attribute="1" defaultMemberUniqueName="[fIncidentCharacteristics].[state].[All]" allUniqueName="[fIncidentCharacteristics].[state].[All]" dimensionUniqueName="[fIncidentCharacteristics]" displayFolder="" count="2"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2"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2"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2" memberValueDatatype="130" unbalanced="0"/>
    <cacheHierarchy uniqueName="[fKilledOrInjured].[incident_id]" caption="incident_id" attribute="1" defaultMemberUniqueName="[fKilledOrInjured].[incident_id].[All]" allUniqueName="[fKilledOrInjured].[incident_id].[All]" dimensionUniqueName="[fKilledOrInjured]" displayFolder="" count="2" memberValueDatatype="20" unbalanced="0"/>
    <cacheHierarchy uniqueName="[fKilledOrInjured].[n_killed]" caption="n_killed" attribute="1" defaultMemberUniqueName="[fKilledOrInjured].[n_killed].[All]" allUniqueName="[fKilledOrInjured].[n_killed].[All]" dimensionUniqueName="[fKilledOrInjured]" displayFolder="" count="2" memberValueDatatype="20" unbalanced="0"/>
    <cacheHierarchy uniqueName="[fKilledOrInjured].[n_injured]" caption="n_injured" attribute="1" defaultMemberUniqueName="[fKilledOrInjured].[n_injured].[All]" allUniqueName="[fKilledOrInjured].[n_injured].[All]" dimensionUniqueName="[fKilledOrInjured]" displayFolder="" count="2" memberValueDatatype="20" unbalanced="0"/>
    <cacheHierarchy uniqueName="[Measures]" caption="Measures" attribute="1" keyAttribute="1" defaultMemberUniqueName="[Measures].[__No measures defined]" dimensionUniqueName="[Measures]" displayFolder="" measures="1" count="1" memberValueDatatype="130" unbalanced="0">
      <fieldsUsage count="1">
        <fieldUsage x="0"/>
      </fieldsUsage>
    </cacheHierarchy>
    <cacheHierarchy uniqueName="[Measures2].[Measures2]" caption="Measures2" attribute="1" defaultMemberUniqueName="[Measures2].[Measures2].[All]" allUniqueName="[Measures2].[Measures2].[All]" dimensionUniqueName="[Measures2]" displayFolder="" count="2" memberValueDatatype="130" unbalanced="0"/>
    <cacheHierarchy uniqueName="[SheetLabels].[SheetLabels]" caption="SheetLabels" attribute="1" defaultMemberUniqueName="[SheetLabels].[SheetLabels].[All]" allUniqueName="[SheetLabels].[SheetLabels].[All]" dimensionUniqueName="[SheetLabels]" displayFolder="" count="2"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2"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tupleCache>
    <entries count="6">
      <s v="Participant Type by Age Group: 2013 - 2018" in="0">
        <tpls c="1">
          <tpl fld="0" item="0"/>
        </tpls>
      </s>
      <s v="Suspects - Gun Type by Age Group: 2013 - 2018" in="0">
        <tpls c="1">
          <tpl fld="0" item="1"/>
        </tpls>
      </s>
      <s v="Incident Characteristics by Year: 2013 - 2018" in="0">
        <tpls c="1">
          <tpl fld="0" item="2"/>
        </tpls>
      </s>
      <s v="Metrics by State: 2013 - 2018" in="0">
        <tpls c="1">
          <tpl fld="0" item="3"/>
        </tpls>
      </s>
      <s v="Suspects - by Subject Status: 2013 - 2018" in="0">
        <tpls c="1">
          <tpl fld="0" item="4"/>
        </tpls>
      </s>
      <s v="Victim Deaths/Injuries by Age Group: 2013 - 2018" in="0">
        <tpls c="1">
          <tpl fld="0" item="5"/>
        </tpls>
      </s>
    </entries>
    <queryCache count="6">
      <query mdx="[Measures].[Participant Type by Age Group Sheet Label]">
        <tpls c="1">
          <tpl fld="0" item="0"/>
        </tpls>
      </query>
      <query mdx="[Measures].[By Age Group Sheet Label]">
        <tpls c="1">
          <tpl fld="0" item="1"/>
        </tpls>
      </query>
      <query mdx="[Measures].[Incident Characteristics by Year Sheet Label]">
        <tpls c="1">
          <tpl fld="0" item="2"/>
        </tpls>
      </query>
      <query mdx="[Measures].[By State Sheet Label]">
        <tpls c="1">
          <tpl fld="0" item="3"/>
        </tpls>
      </query>
      <query mdx="[Measures].[By Subject Status Group Sheet Label]">
        <tpls c="1">
          <tpl fld="0" item="4"/>
        </tpls>
      </query>
      <query mdx="[Measures].[Victim Deaths/Injuries by Age Group Sheet Label]">
        <tpls c="1">
          <tpl fld="0" item="5"/>
        </tpls>
      </query>
    </queryCache>
    <serverFormats count="1">
      <serverFormat format=""/>
    </serverFormats>
  </tupleCache>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72608101854" backgroundQuery="1" createdVersion="6" refreshedVersion="6" minRefreshableVersion="3" recordCount="0" supportSubquery="1" supportAdvancedDrill="1" xr:uid="{050952EA-9471-40D8-A710-65D57090A9B8}">
  <cacheSource type="external" connectionId="26"/>
  <cacheFields count="4">
    <cacheField name="[dGunType].[gun_type].[gun_type]" caption="gun_type" numFmtId="0" hierarchy="15" level="1">
      <sharedItems count="26">
        <s v="10mm"/>
        <s v="12 gauge"/>
        <s v="16 gauge"/>
        <s v="20 gauge"/>
        <s v="22 LR"/>
        <s v="223 Rem [AR-15]"/>
        <s v="25 Auto"/>
        <s v="28 gauge"/>
        <s v="300 Win"/>
        <s v="30-06 Spr"/>
        <s v="30-30 Win"/>
        <s v="308 Win"/>
        <s v="32 Auto"/>
        <s v="357 Mag"/>
        <s v="38 Spl"/>
        <s v="380 Auto"/>
        <s v="40 SW"/>
        <s v="410 gauge"/>
        <s v="44 Mag"/>
        <s v="45 Auto"/>
        <s v="7.62 [AK-47]"/>
        <s v="9mm"/>
        <s v="Handgun"/>
        <s v="Other"/>
        <s v="Rifle"/>
        <s v="Shotgun"/>
      </sharedItems>
      <extLst>
        <ext xmlns:x15="http://schemas.microsoft.com/office/spreadsheetml/2010/11/main" uri="{4F2E5C28-24EA-4eb8-9CBF-B6C8F9C3D259}">
          <x15:cachedUniqueNames>
            <x15:cachedUniqueName index="0" name="[dGunType].[gun_type].&amp;[10mm]"/>
            <x15:cachedUniqueName index="1" name="[dGunType].[gun_type].&amp;[12 gauge]"/>
            <x15:cachedUniqueName index="2" name="[dGunType].[gun_type].&amp;[16 gauge]"/>
            <x15:cachedUniqueName index="3" name="[dGunType].[gun_type].&amp;[20 gauge]"/>
            <x15:cachedUniqueName index="4" name="[dGunType].[gun_type].&amp;[22 LR]"/>
            <x15:cachedUniqueName index="5" name="[dGunType].[gun_type].&amp;[223 Rem [AR-15]]]"/>
            <x15:cachedUniqueName index="6" name="[dGunType].[gun_type].&amp;[25 Auto]"/>
            <x15:cachedUniqueName index="7" name="[dGunType].[gun_type].&amp;[28 gauge]"/>
            <x15:cachedUniqueName index="8" name="[dGunType].[gun_type].&amp;[300 Win]"/>
            <x15:cachedUniqueName index="9" name="[dGunType].[gun_type].&amp;[30-06 Spr]"/>
            <x15:cachedUniqueName index="10" name="[dGunType].[gun_type].&amp;[30-30 Win]"/>
            <x15:cachedUniqueName index="11" name="[dGunType].[gun_type].&amp;[308 Win]"/>
            <x15:cachedUniqueName index="12" name="[dGunType].[gun_type].&amp;[32 Auto]"/>
            <x15:cachedUniqueName index="13" name="[dGunType].[gun_type].&amp;[357 Mag]"/>
            <x15:cachedUniqueName index="14" name="[dGunType].[gun_type].&amp;[38 Spl]"/>
            <x15:cachedUniqueName index="15" name="[dGunType].[gun_type].&amp;[380 Auto]"/>
            <x15:cachedUniqueName index="16" name="[dGunType].[gun_type].&amp;[40 SW]"/>
            <x15:cachedUniqueName index="17" name="[dGunType].[gun_type].&amp;[410 gauge]"/>
            <x15:cachedUniqueName index="18" name="[dGunType].[gun_type].&amp;[44 Mag]"/>
            <x15:cachedUniqueName index="19" name="[dGunType].[gun_type].&amp;[45 Auto]"/>
            <x15:cachedUniqueName index="20" name="[dGunType].[gun_type].&amp;[7.62 [AK-47]]]"/>
            <x15:cachedUniqueName index="21" name="[dGunType].[gun_type].&amp;[9mm]"/>
            <x15:cachedUniqueName index="22" name="[dGunType].[gun_type].&amp;[Handgun]"/>
            <x15:cachedUniqueName index="23" name="[dGunType].[gun_type].&amp;[Other]"/>
            <x15:cachedUniqueName index="24" name="[dGunType].[gun_type].&amp;[Rifle]"/>
            <x15:cachedUniqueName index="25" name="[dGunType].[gun_type].&amp;[Shotgun]"/>
          </x15:cachedUniqueNames>
        </ext>
      </extLst>
    </cacheField>
    <cacheField name="[dAgeFrequencyTable].[Label].[Label]" caption="Label" numFmtId="0" hierarchy="1" level="1">
      <sharedItems count="8">
        <s v="0-11"/>
        <s v="12-17"/>
        <s v="18-24"/>
        <s v="25-34"/>
        <s v="35-44"/>
        <s v="45-54"/>
        <s v="55-64"/>
        <s v="65-100"/>
      </sharedItems>
      <extLst>
        <ext xmlns:x15="http://schemas.microsoft.com/office/spreadsheetml/2010/11/main" uri="{4F2E5C28-24EA-4eb8-9CBF-B6C8F9C3D259}">
          <x15:cachedUniqueNames>
            <x15:cachedUniqueName index="0" name="[dAgeFrequencyTable].[Label].&amp;[0-11]"/>
            <x15:cachedUniqueName index="1" name="[dAgeFrequencyTable].[Label].&amp;[12-17]"/>
            <x15:cachedUniqueName index="2" name="[dAgeFrequencyTable].[Label].&amp;[18-24]"/>
            <x15:cachedUniqueName index="3" name="[dAgeFrequencyTable].[Label].&amp;[25-34]"/>
            <x15:cachedUniqueName index="4" name="[dAgeFrequencyTable].[Label].&amp;[35-44]"/>
            <x15:cachedUniqueName index="5" name="[dAgeFrequencyTable].[Label].&amp;[45-54]"/>
            <x15:cachedUniqueName index="6" name="[dAgeFrequencyTable].[Label].&amp;[55-64]"/>
            <x15:cachedUniqueName index="7" name="[dAgeFrequencyTable].[Label].&amp;[65-100]"/>
          </x15:cachedUniqueNames>
        </ext>
      </extLst>
    </cacheField>
    <cacheField name="[Measures].[Suspects Gun Type By Age Group V2]" caption="Suspects Gun Type By Age Group V2" numFmtId="0" hierarchy="106" level="32767"/>
    <cacheField name="[dState].[state].[state]" caption="state" numFmtId="0" hierarchy="23"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2" memberValueDatatype="130" unbalanced="0">
      <fieldsUsage count="2">
        <fieldUsage x="-1"/>
        <fieldUsage x="1"/>
      </fieldsUsage>
    </cacheHierarchy>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2" memberValueDatatype="130" unbalanced="0">
      <fieldsUsage count="2">
        <fieldUsage x="-1"/>
        <fieldUsage x="0"/>
      </fieldsUsage>
    </cacheHierarchy>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3"/>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oneField="1">
      <fieldsUsage count="1">
        <fieldUsage x="2"/>
      </fieldsUsage>
    </cacheHierarchy>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72608796293" backgroundQuery="1" createdVersion="6" refreshedVersion="6" minRefreshableVersion="3" recordCount="0" supportSubquery="1" supportAdvancedDrill="1" xr:uid="{0037C152-504C-42BF-88E7-0B4A892E6755}">
  <cacheSource type="external" connectionId="26"/>
  <cacheFields count="6">
    <cacheField name="[dAgeFrequencyTable].[Label].[Label]" caption="Label" numFmtId="0" hierarchy="1" level="1">
      <sharedItems count="8">
        <s v="0-11"/>
        <s v="12-17"/>
        <s v="18-24"/>
        <s v="25-34"/>
        <s v="35-44"/>
        <s v="45-54"/>
        <s v="55-64"/>
        <s v="65-100"/>
      </sharedItems>
      <extLst>
        <ext xmlns:x15="http://schemas.microsoft.com/office/spreadsheetml/2010/11/main" uri="{4F2E5C28-24EA-4eb8-9CBF-B6C8F9C3D259}">
          <x15:cachedUniqueNames>
            <x15:cachedUniqueName index="0" name="[dAgeFrequencyTable].[Label].&amp;[0-11]"/>
            <x15:cachedUniqueName index="1" name="[dAgeFrequencyTable].[Label].&amp;[12-17]"/>
            <x15:cachedUniqueName index="2" name="[dAgeFrequencyTable].[Label].&amp;[18-24]"/>
            <x15:cachedUniqueName index="3" name="[dAgeFrequencyTable].[Label].&amp;[25-34]"/>
            <x15:cachedUniqueName index="4" name="[dAgeFrequencyTable].[Label].&amp;[35-44]"/>
            <x15:cachedUniqueName index="5" name="[dAgeFrequencyTable].[Label].&amp;[45-54]"/>
            <x15:cachedUniqueName index="6" name="[dAgeFrequencyTable].[Label].&amp;[55-64]"/>
            <x15:cachedUniqueName index="7" name="[dAgeFrequencyTable].[Label].&amp;[65-100]"/>
          </x15:cachedUniqueNames>
        </ext>
      </extLst>
    </cacheField>
    <cacheField name="[Measures].[Gun Type by Age Frequency excluding Unknown]" caption="Gun Type by Age Frequency excluding Unknown" numFmtId="0" hierarchy="100" level="32767"/>
    <cacheField name="[Measures].[Column Spacer]" caption="Column Spacer" numFmtId="0" hierarchy="60" level="32767"/>
    <cacheField name="[dState].[state].[state]" caption="state" numFmtId="0" hierarchy="23" level="1">
      <sharedItems containsSemiMixedTypes="0" containsNonDate="0" containsString="0"/>
    </cacheField>
    <cacheField name="Dummy0" numFmtId="0" hierarchy="160" level="32767">
      <extLst>
        <ext xmlns:x14="http://schemas.microsoft.com/office/spreadsheetml/2009/9/main" uri="{63CAB8AC-B538-458d-9737-405883B0398D}">
          <x14:cacheField ignore="1"/>
        </ext>
      </extLst>
    </cacheField>
    <cacheField name="Dummy1" numFmtId="0" hierarchy="161" level="32767">
      <extLst>
        <ext xmlns:x14="http://schemas.microsoft.com/office/spreadsheetml/2009/9/main" uri="{63CAB8AC-B538-458d-9737-405883B0398D}">
          <x14:cacheField ignore="1"/>
        </ext>
      </extLst>
    </cacheField>
  </cacheFields>
  <cacheHierarchies count="162">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2" memberValueDatatype="130" unbalanced="0">
      <fieldsUsage count="2">
        <fieldUsage x="-1"/>
        <fieldUsage x="0"/>
      </fieldsUsage>
    </cacheHierarchy>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3"/>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oneField="1">
      <fieldsUsage count="1">
        <fieldUsage x="2"/>
      </fieldsUsage>
    </cacheHierarchy>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oneField="1">
      <fieldsUsage count="1">
        <fieldUsage x="1"/>
      </fieldsUsage>
    </cacheHierarchy>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y uniqueName="Dummy0" caption="Column1" measure="1" count="0">
      <extLst>
        <ext xmlns:x14="http://schemas.microsoft.com/office/spreadsheetml/2009/9/main" uri="{8CF416AD-EC4C-4aba-99F5-12A058AE0983}">
          <x14:cacheHierarchy ignore="1"/>
        </ext>
      </extLst>
    </cacheHierarchy>
    <cacheHierarchy uniqueName="Dummy1" caption="Column1" measure="1" count="0">
      <extLst>
        <ext xmlns:x14="http://schemas.microsoft.com/office/spreadsheetml/2009/9/main" uri="{8CF416AD-EC4C-4aba-99F5-12A058AE0983}">
          <x14:cacheHierarchy ignore="1"/>
        </ext>
      </extLst>
    </cacheHierarchy>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72609375001" backgroundQuery="1" createdVersion="6" refreshedVersion="6" minRefreshableVersion="3" recordCount="0" supportSubquery="1" supportAdvancedDrill="1" xr:uid="{C5963522-CADC-4332-9FBB-DE3F0185398C}">
  <cacheSource type="external" connectionId="26"/>
  <cacheFields count="6">
    <cacheField name="[dAgeFrequencyTable].[Label].[Label]" caption="Label" numFmtId="0" hierarchy="1" level="1">
      <sharedItems count="8">
        <s v="0-11"/>
        <s v="12-17"/>
        <s v="18-24"/>
        <s v="25-34"/>
        <s v="35-44"/>
        <s v="45-54"/>
        <s v="55-64"/>
        <s v="65-100"/>
      </sharedItems>
      <extLst>
        <ext xmlns:x15="http://schemas.microsoft.com/office/spreadsheetml/2010/11/main" uri="{4F2E5C28-24EA-4eb8-9CBF-B6C8F9C3D259}">
          <x15:cachedUniqueNames>
            <x15:cachedUniqueName index="0" name="[dAgeFrequencyTable].[Label].&amp;[0-11]"/>
            <x15:cachedUniqueName index="1" name="[dAgeFrequencyTable].[Label].&amp;[12-17]"/>
            <x15:cachedUniqueName index="2" name="[dAgeFrequencyTable].[Label].&amp;[18-24]"/>
            <x15:cachedUniqueName index="3" name="[dAgeFrequencyTable].[Label].&amp;[25-34]"/>
            <x15:cachedUniqueName index="4" name="[dAgeFrequencyTable].[Label].&amp;[35-44]"/>
            <x15:cachedUniqueName index="5" name="[dAgeFrequencyTable].[Label].&amp;[45-54]"/>
            <x15:cachedUniqueName index="6" name="[dAgeFrequencyTable].[Label].&amp;[55-64]"/>
            <x15:cachedUniqueName index="7" name="[dAgeFrequencyTable].[Label].&amp;[65-100]"/>
          </x15:cachedUniqueNames>
        </ext>
      </extLst>
    </cacheField>
    <cacheField name="[Measures].[Guns Stolen By Age Group]" caption="Guns Stolen By Age Group" numFmtId="0" hierarchy="107" level="32767"/>
    <cacheField name="[Measures].[Column Spacer]" caption="Column Spacer" numFmtId="0" hierarchy="60" level="32767"/>
    <cacheField name="[dState].[state].[state]" caption="state" numFmtId="0" hierarchy="23" level="1">
      <sharedItems containsSemiMixedTypes="0" containsNonDate="0" containsString="0"/>
    </cacheField>
    <cacheField name="Dummy0" numFmtId="0" hierarchy="160" level="32767">
      <extLst>
        <ext xmlns:x14="http://schemas.microsoft.com/office/spreadsheetml/2009/9/main" uri="{63CAB8AC-B538-458d-9737-405883B0398D}">
          <x14:cacheField ignore="1"/>
        </ext>
      </extLst>
    </cacheField>
    <cacheField name="Dummy1" numFmtId="0" hierarchy="161" level="32767">
      <extLst>
        <ext xmlns:x14="http://schemas.microsoft.com/office/spreadsheetml/2009/9/main" uri="{63CAB8AC-B538-458d-9737-405883B0398D}">
          <x14:cacheField ignore="1"/>
        </ext>
      </extLst>
    </cacheField>
  </cacheFields>
  <cacheHierarchies count="162">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2" memberValueDatatype="130" unbalanced="0">
      <fieldsUsage count="2">
        <fieldUsage x="-1"/>
        <fieldUsage x="0"/>
      </fieldsUsage>
    </cacheHierarchy>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3"/>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oneField="1">
      <fieldsUsage count="1">
        <fieldUsage x="2"/>
      </fieldsUsage>
    </cacheHierarchy>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oneField="1">
      <fieldsUsage count="1">
        <fieldUsage x="1"/>
      </fieldsUsage>
    </cacheHierarchy>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y uniqueName="Dummy0" caption="Column1" measure="1" count="0">
      <extLst>
        <ext xmlns:x14="http://schemas.microsoft.com/office/spreadsheetml/2009/9/main" uri="{8CF416AD-EC4C-4aba-99F5-12A058AE0983}">
          <x14:cacheHierarchy ignore="1"/>
        </ext>
      </extLst>
    </cacheHierarchy>
    <cacheHierarchy uniqueName="Dummy1" caption="Column1" measure="1" count="0">
      <extLst>
        <ext xmlns:x14="http://schemas.microsoft.com/office/spreadsheetml/2009/9/main" uri="{8CF416AD-EC4C-4aba-99F5-12A058AE0983}">
          <x14:cacheHierarchy ignore="1"/>
        </ext>
      </extLst>
    </cacheHierarchy>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72612962965" backgroundQuery="1" createdVersion="6" refreshedVersion="6" minRefreshableVersion="3" recordCount="0" supportSubquery="1" supportAdvancedDrill="1" xr:uid="{BBE4DF34-E24F-4B25-B8AD-8FAAE5C7E617}">
  <cacheSource type="external" connectionId="26"/>
  <cacheFields count="5">
    <cacheField name="[dGunType].[gun_type].[gun_type]" caption="gun_type" numFmtId="0" hierarchy="15" level="1">
      <sharedItems count="26">
        <s v="10mm"/>
        <s v="12 gauge"/>
        <s v="16 gauge"/>
        <s v="20 gauge"/>
        <s v="22 LR"/>
        <s v="223 Rem [AR-15]"/>
        <s v="25 Auto"/>
        <s v="28 gauge"/>
        <s v="300 Win"/>
        <s v="30-06 Spr"/>
        <s v="30-30 Win"/>
        <s v="308 Win"/>
        <s v="32 Auto"/>
        <s v="357 Mag"/>
        <s v="38 Spl"/>
        <s v="380 Auto"/>
        <s v="40 SW"/>
        <s v="410 gauge"/>
        <s v="44 Mag"/>
        <s v="45 Auto"/>
        <s v="7.62 [AK-47]"/>
        <s v="9mm"/>
        <s v="Handgun"/>
        <s v="Other"/>
        <s v="Rifle"/>
        <s v="Shotgun"/>
      </sharedItems>
      <extLst>
        <ext xmlns:x15="http://schemas.microsoft.com/office/spreadsheetml/2010/11/main" uri="{4F2E5C28-24EA-4eb8-9CBF-B6C8F9C3D259}">
          <x15:cachedUniqueNames>
            <x15:cachedUniqueName index="0" name="[dGunType].[gun_type].&amp;[10mm]"/>
            <x15:cachedUniqueName index="1" name="[dGunType].[gun_type].&amp;[12 gauge]"/>
            <x15:cachedUniqueName index="2" name="[dGunType].[gun_type].&amp;[16 gauge]"/>
            <x15:cachedUniqueName index="3" name="[dGunType].[gun_type].&amp;[20 gauge]"/>
            <x15:cachedUniqueName index="4" name="[dGunType].[gun_type].&amp;[22 LR]"/>
            <x15:cachedUniqueName index="5" name="[dGunType].[gun_type].&amp;[223 Rem [AR-15]]]"/>
            <x15:cachedUniqueName index="6" name="[dGunType].[gun_type].&amp;[25 Auto]"/>
            <x15:cachedUniqueName index="7" name="[dGunType].[gun_type].&amp;[28 gauge]"/>
            <x15:cachedUniqueName index="8" name="[dGunType].[gun_type].&amp;[300 Win]"/>
            <x15:cachedUniqueName index="9" name="[dGunType].[gun_type].&amp;[30-06 Spr]"/>
            <x15:cachedUniqueName index="10" name="[dGunType].[gun_type].&amp;[30-30 Win]"/>
            <x15:cachedUniqueName index="11" name="[dGunType].[gun_type].&amp;[308 Win]"/>
            <x15:cachedUniqueName index="12" name="[dGunType].[gun_type].&amp;[32 Auto]"/>
            <x15:cachedUniqueName index="13" name="[dGunType].[gun_type].&amp;[357 Mag]"/>
            <x15:cachedUniqueName index="14" name="[dGunType].[gun_type].&amp;[38 Spl]"/>
            <x15:cachedUniqueName index="15" name="[dGunType].[gun_type].&amp;[380 Auto]"/>
            <x15:cachedUniqueName index="16" name="[dGunType].[gun_type].&amp;[40 SW]"/>
            <x15:cachedUniqueName index="17" name="[dGunType].[gun_type].&amp;[410 gauge]"/>
            <x15:cachedUniqueName index="18" name="[dGunType].[gun_type].&amp;[44 Mag]"/>
            <x15:cachedUniqueName index="19" name="[dGunType].[gun_type].&amp;[45 Auto]"/>
            <x15:cachedUniqueName index="20" name="[dGunType].[gun_type].&amp;[7.62 [AK-47]]]"/>
            <x15:cachedUniqueName index="21" name="[dGunType].[gun_type].&amp;[9mm]"/>
            <x15:cachedUniqueName index="22" name="[dGunType].[gun_type].&amp;[Handgun]"/>
            <x15:cachedUniqueName index="23" name="[dGunType].[gun_type].&amp;[Other]"/>
            <x15:cachedUniqueName index="24" name="[dGunType].[gun_type].&amp;[Rifle]"/>
            <x15:cachedUniqueName index="25" name="[dGunType].[gun_type].&amp;[Shotgun]"/>
          </x15:cachedUniqueNames>
        </ext>
      </extLst>
    </cacheField>
    <cacheField name="[Measures].[Suspects Gun Count for Ages Known]" caption="Suspects Gun Count for Ages Known" numFmtId="0" hierarchy="140" level="32767"/>
    <cacheField name="[Measures].[Suspects Gun Stolen Count for Ages Known]" caption="Suspects Gun Stolen Count for Ages Known" numFmtId="0" hierarchy="141" level="32767"/>
    <cacheField name="[Measures].[% Suspects Gun Stolen for Ages Known]" caption="% Suspects Gun Stolen for Ages Known" numFmtId="0" hierarchy="142" level="32767"/>
    <cacheField name="[dState].[state].[state]" caption="state" numFmtId="0" hierarchy="23"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2" memberValueDatatype="130" unbalanced="0">
      <fieldsUsage count="2">
        <fieldUsage x="-1"/>
        <fieldUsage x="0"/>
      </fieldsUsage>
    </cacheHierarchy>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4"/>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oneField="1">
      <fieldsUsage count="1">
        <fieldUsage x="1"/>
      </fieldsUsage>
    </cacheHierarchy>
    <cacheHierarchy uniqueName="[Measures].[Suspects Gun Stolen Count for Ages Known]" caption="Suspects Gun Stolen Count for Ages Known" measure="1" displayFolder="" measureGroup="Measures2" count="0" oneField="1">
      <fieldsUsage count="1">
        <fieldUsage x="2"/>
      </fieldsUsage>
    </cacheHierarchy>
    <cacheHierarchy uniqueName="[Measures].[% Suspects Gun Stolen for Ages Known]" caption="% Suspects Gun Stolen for Ages Known" measure="1" displayFolder="" measureGroup="Measures2" count="0" oneField="1">
      <fieldsUsage count="1">
        <fieldUsage x="3"/>
      </fieldsUsage>
    </cacheHierarchy>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58.967156828701" backgroundQuery="1" createdVersion="6" refreshedVersion="6" minRefreshableVersion="3" recordCount="0" supportSubquery="1" supportAdvancedDrill="1" xr:uid="{3DBADB21-D480-4D06-8ACC-55FB77A33297}">
  <cacheSource type="external" connectionId="26"/>
  <cacheFields count="9">
    <cacheField name="[Measures].[Diff Incidents]" caption="Diff Incidents" numFmtId="0" hierarchy="91" level="32767"/>
    <cacheField name="[Measures].[Diff Deaths]" caption="Diff Deaths" numFmtId="0" hierarchy="92" level="32767"/>
    <cacheField name="[Measures].[Diff % Deaths]" caption="Diff % Deaths" numFmtId="0" hierarchy="93" level="32767"/>
    <cacheField name="[Measures].[Diff Injuries]" caption="Diff Injuries" numFmtId="0" hierarchy="94" level="32767"/>
    <cacheField name="[Measures].[Diff % Injuries]" caption="Diff % Injuries" numFmtId="0" hierarchy="95" level="32767"/>
    <cacheField name="[Measures].[Diff Mass Shootings]" caption="Diff Mass Shootings" numFmtId="0" hierarchy="96" level="32767"/>
    <cacheField name="[Measures].[Diff % Mass Shootings]" caption="Diff % Mass Shootings" numFmtId="0" hierarchy="97" level="32767"/>
    <cacheField name="[Measures].[Diff Label Text]" caption="Diff Label Text" numFmtId="0" hierarchy="98" level="32767"/>
    <cacheField name="[dState].[state].[state]" caption="state" numFmtId="0" hierarchy="23"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8"/>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oneField="1">
      <fieldsUsage count="1">
        <fieldUsage x="0"/>
      </fieldsUsage>
    </cacheHierarchy>
    <cacheHierarchy uniqueName="[Measures].[Diff Deaths]" caption="Diff Deaths" measure="1" displayFolder="" measureGroup="A" count="0" oneField="1">
      <fieldsUsage count="1">
        <fieldUsage x="1"/>
      </fieldsUsage>
    </cacheHierarchy>
    <cacheHierarchy uniqueName="[Measures].[Diff % Deaths]" caption="Diff % Deaths" measure="1" displayFolder="" measureGroup="A" count="0" oneField="1">
      <fieldsUsage count="1">
        <fieldUsage x="2"/>
      </fieldsUsage>
    </cacheHierarchy>
    <cacheHierarchy uniqueName="[Measures].[Diff Injuries]" caption="Diff Injuries" measure="1" displayFolder="" measureGroup="A" count="0" oneField="1">
      <fieldsUsage count="1">
        <fieldUsage x="3"/>
      </fieldsUsage>
    </cacheHierarchy>
    <cacheHierarchy uniqueName="[Measures].[Diff % Injuries]" caption="Diff % Injuries" measure="1" displayFolder="" measureGroup="A" count="0" oneField="1">
      <fieldsUsage count="1">
        <fieldUsage x="4"/>
      </fieldsUsage>
    </cacheHierarchy>
    <cacheHierarchy uniqueName="[Measures].[Diff Mass Shootings]" caption="Diff Mass Shootings" measure="1" displayFolder="" measureGroup="A" count="0" oneField="1">
      <fieldsUsage count="1">
        <fieldUsage x="5"/>
      </fieldsUsage>
    </cacheHierarchy>
    <cacheHierarchy uniqueName="[Measures].[Diff % Mass Shootings]" caption="Diff % Mass Shootings" measure="1" displayFolder="" measureGroup="A" count="0" oneField="1">
      <fieldsUsage count="1">
        <fieldUsage x="6"/>
      </fieldsUsage>
    </cacheHierarchy>
    <cacheHierarchy uniqueName="[Measures].[Diff Label Text]" caption="Diff Label Text" measure="1" displayFolder="" measureGroup="A" count="0" oneField="1">
      <fieldsUsage count="1">
        <fieldUsage x="7"/>
      </fieldsUsage>
    </cacheHierarchy>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58.967159490741" backgroundQuery="1" createdVersion="6" refreshedVersion="6" minRefreshableVersion="3" recordCount="0" supportSubquery="1" supportAdvancedDrill="1" xr:uid="{41166D50-441B-453D-A78B-7A016B68534F}">
  <cacheSource type="external" connectionId="26"/>
  <cacheFields count="9">
    <cacheField name="[Measures].[State Label Deaths]" caption="State Label Deaths" numFmtId="0" hierarchy="64" level="32767"/>
    <cacheField name="[Measures].[State Label Injuries]" caption="State Label Injuries" numFmtId="0" hierarchy="65" level="32767"/>
    <cacheField name="[dState].[state].[state]" caption="state" numFmtId="0" hierarchy="23" level="1">
      <sharedItems containsSemiMixedTypes="0" containsNonDate="0" containsString="0"/>
    </cacheField>
    <cacheField name="[Measures].[Pull State Text]" caption="Pull State Text" numFmtId="0" hierarchy="59" level="32767"/>
    <cacheField name="[Measures].[State Label Incidents]" caption="State Label Incidents" numFmtId="0" hierarchy="63" level="32767"/>
    <cacheField name="[Measures].[State Label % Death]" caption="State Label % Death" numFmtId="0" hierarchy="67" level="32767"/>
    <cacheField name="[Measures].[State Label % Injuries]" caption="State Label % Injuries" numFmtId="0" hierarchy="68" level="32767"/>
    <cacheField name="[Measures].[State Lable % Mass Shootings]" caption="State Lable % Mass Shootings" numFmtId="0" hierarchy="69" level="32767"/>
    <cacheField name="[Measures].[State Label Mass Shootings]" caption="State Label Mass Shootings" numFmtId="0" hierarchy="70" level="32767"/>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2"/>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oneField="1">
      <fieldsUsage count="1">
        <fieldUsage x="3"/>
      </fieldsUsage>
    </cacheHierarchy>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oneField="1">
      <fieldsUsage count="1">
        <fieldUsage x="4"/>
      </fieldsUsage>
    </cacheHierarchy>
    <cacheHierarchy uniqueName="[Measures].[State Label Deaths]" caption="State Label Deaths" measure="1" displayFolder="" measureGroup="A" count="0" oneField="1">
      <fieldsUsage count="1">
        <fieldUsage x="0"/>
      </fieldsUsage>
    </cacheHierarchy>
    <cacheHierarchy uniqueName="[Measures].[State Label Injuries]" caption="State Label Injuries" measure="1" displayFolder="" measureGroup="A" count="0" oneField="1">
      <fieldsUsage count="1">
        <fieldUsage x="1"/>
      </fieldsUsage>
    </cacheHierarchy>
    <cacheHierarchy uniqueName="[Measures].[Mass Shootings Rate by Incidents]" caption="Mass Shootings Rate by Incidents" measure="1" displayFolder="" measureGroup="A" count="0"/>
    <cacheHierarchy uniqueName="[Measures].[State Label % Death]" caption="State Label % Death" measure="1" displayFolder="" measureGroup="A" count="0" oneField="1">
      <fieldsUsage count="1">
        <fieldUsage x="5"/>
      </fieldsUsage>
    </cacheHierarchy>
    <cacheHierarchy uniqueName="[Measures].[State Label % Injuries]" caption="State Label % Injuries" measure="1" displayFolder="" measureGroup="A" count="0" oneField="1">
      <fieldsUsage count="1">
        <fieldUsage x="6"/>
      </fieldsUsage>
    </cacheHierarchy>
    <cacheHierarchy uniqueName="[Measures].[State Lable % Mass Shootings]" caption="State Lable % Mass Shootings" measure="1" displayFolder="" measureGroup="A" count="0" oneField="1">
      <fieldsUsage count="1">
        <fieldUsage x="7"/>
      </fieldsUsage>
    </cacheHierarchy>
    <cacheHierarchy uniqueName="[Measures].[State Label Mass Shootings]" caption="State Label Mass Shootings" measure="1" displayFolder="" measureGroup="A" count="0" oneField="1">
      <fieldsUsage count="1">
        <fieldUsage x="8"/>
      </fieldsUsage>
    </cacheHierarchy>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58.967166550923" backgroundQuery="1" createdVersion="6" refreshedVersion="6" minRefreshableVersion="3" recordCount="0" supportSubquery="1" supportAdvancedDrill="1" xr:uid="{BB4FE50C-A348-4765-836B-CCF8B6C13BBE}">
  <cacheSource type="external" connectionId="26"/>
  <cacheFields count="3">
    <cacheField name="[dDate].[Year].[Year]" caption="Year" numFmtId="0" hierarchy="9" level="1">
      <sharedItems containsSemiMixedTypes="0" containsString="0" containsNumber="1" containsInteger="1" minValue="2013" maxValue="2018" count="6">
        <n v="2013"/>
        <n v="2014"/>
        <n v="2015"/>
        <n v="2016"/>
        <n v="2017"/>
        <n v="2018"/>
      </sharedItems>
      <extLst>
        <ext xmlns:x15="http://schemas.microsoft.com/office/spreadsheetml/2010/11/main" uri="{4F2E5C28-24EA-4eb8-9CBF-B6C8F9C3D259}">
          <x15:cachedUniqueNames>
            <x15:cachedUniqueName index="0" name="[dDate].[Year].&amp;[2013]"/>
            <x15:cachedUniqueName index="1" name="[dDate].[Year].&amp;[2014]"/>
            <x15:cachedUniqueName index="2" name="[dDate].[Year].&amp;[2015]"/>
            <x15:cachedUniqueName index="3" name="[dDate].[Year].&amp;[2016]"/>
            <x15:cachedUniqueName index="4" name="[dDate].[Year].&amp;[2017]"/>
            <x15:cachedUniqueName index="5" name="[dDate].[Year].&amp;[2018]"/>
          </x15:cachedUniqueNames>
        </ext>
      </extLst>
    </cacheField>
    <cacheField name="[Measures].[No. of Mass Shootings]" caption="No. of Mass Shootings" numFmtId="0" hierarchy="57" level="32767"/>
    <cacheField name="[dState].[state].[state]" caption="state" numFmtId="0" hierarchy="23"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0"/>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2"/>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oneField="1">
      <fieldsUsage count="1">
        <fieldUsage x="1"/>
      </fieldsUsage>
    </cacheHierarchy>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58.967174537036" backgroundQuery="1" createdVersion="6" refreshedVersion="6" minRefreshableVersion="3" recordCount="0" supportSubquery="1" supportAdvancedDrill="1" xr:uid="{55352F7D-3D4C-46B6-90D9-19F7C70C946E}">
  <cacheSource type="external" connectionId="26"/>
  <cacheFields count="5">
    <cacheField name="[Measures].[No. of Deaths]" caption="No. of Deaths" numFmtId="0" hierarchy="53" level="32767"/>
    <cacheField name="[Measures].[No. of Injuries]" caption="No. of Injuries" numFmtId="0" hierarchy="55" level="32767"/>
    <cacheField name="[dDate].[Year].[Year]" caption="Year" numFmtId="0" hierarchy="9" level="1">
      <sharedItems containsSemiMixedTypes="0" containsString="0" containsNumber="1" containsInteger="1" minValue="2013" maxValue="2018" count="6">
        <n v="2013"/>
        <n v="2014"/>
        <n v="2015"/>
        <n v="2016"/>
        <n v="2017"/>
        <n v="2018"/>
      </sharedItems>
      <extLst>
        <ext xmlns:x15="http://schemas.microsoft.com/office/spreadsheetml/2010/11/main" uri="{4F2E5C28-24EA-4eb8-9CBF-B6C8F9C3D259}">
          <x15:cachedUniqueNames>
            <x15:cachedUniqueName index="0" name="[dDate].[Year].&amp;[2013]"/>
            <x15:cachedUniqueName index="1" name="[dDate].[Year].&amp;[2014]"/>
            <x15:cachedUniqueName index="2" name="[dDate].[Year].&amp;[2015]"/>
            <x15:cachedUniqueName index="3" name="[dDate].[Year].&amp;[2016]"/>
            <x15:cachedUniqueName index="4" name="[dDate].[Year].&amp;[2017]"/>
            <x15:cachedUniqueName index="5" name="[dDate].[Year].&amp;[2018]"/>
          </x15:cachedUniqueNames>
        </ext>
      </extLst>
    </cacheField>
    <cacheField name="[Measures].[No. of Incidents]" caption="No. of Incidents" numFmtId="0" hierarchy="52" level="32767"/>
    <cacheField name="[dState].[state].[state]" caption="state" numFmtId="0" hierarchy="23"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2"/>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4"/>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oneField="1">
      <fieldsUsage count="1">
        <fieldUsage x="3"/>
      </fieldsUsage>
    </cacheHierarchy>
    <cacheHierarchy uniqueName="[Measures].[No. of Deaths]" caption="No. of Deaths" measure="1" displayFolder="" measureGroup="A" count="0" oneField="1">
      <fieldsUsage count="1">
        <fieldUsage x="0"/>
      </fieldsUsage>
    </cacheHierarchy>
    <cacheHierarchy uniqueName="[Measures].[Alabama Deaths]" caption="Alabama Deaths" measure="1" displayFolder="" measureGroup="A" count="0"/>
    <cacheHierarchy uniqueName="[Measures].[No. of Injuries]" caption="No. of Injuries" measure="1" displayFolder="" measureGroup="A" count="0" oneField="1">
      <fieldsUsage count="1">
        <fieldUsage x="1"/>
      </fieldsUsage>
    </cacheHierarchy>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522.962752199077" backgroundQuery="1" createdVersion="6" refreshedVersion="6" minRefreshableVersion="3" recordCount="0" supportSubquery="1" supportAdvancedDrill="1" xr:uid="{0EEEA1DF-8D00-4906-AFD4-B0CD7A3D8E1C}">
  <cacheSource type="external" connectionId="26"/>
  <cacheFields count="4">
    <cacheField name="[dState].[state].[state]" caption="state" numFmtId="0" hierarchy="23" level="1">
      <sharedItems count="51">
        <s v="Alabama"/>
        <s v="Alaska"/>
        <s v="Arizona"/>
        <s v="Arkansas"/>
        <s v="California"/>
        <s v="Colorado"/>
        <s v="Connecticut"/>
        <s v="Delaware"/>
        <s v="District of Columbia"/>
        <s v="Florida"/>
        <s v="Georgia"/>
        <s v="Hawaii"/>
        <s v="Idaho"/>
        <s v="Illinois"/>
        <s v="Indiana"/>
        <s v="Iowa"/>
        <s v="Kansas"/>
        <s v="Kentucky"/>
        <s v="Louisiana"/>
        <s v="Maine"/>
        <s v="Maryland"/>
        <s v="Massachusetts"/>
        <s v="Michigan"/>
        <s v="Minnesota"/>
        <s v="Mississippi"/>
        <s v="Missouri"/>
        <s v="Montana"/>
        <s v="Nebraska"/>
        <s v="Nevada"/>
        <s v="New Hampshire"/>
        <s v="New Jersey"/>
        <s v="New Mexico"/>
        <s v="New York"/>
        <s v="North Carolina"/>
        <s v="North Dakota"/>
        <s v="Ohio"/>
        <s v="Oklahoma"/>
        <s v="Oregon"/>
        <s v="Pennsylvania"/>
        <s v="Rhode Island"/>
        <s v="South Carolina"/>
        <s v="South Dakota"/>
        <s v="Tennessee"/>
        <s v="Texas"/>
        <s v="Utah"/>
        <s v="Vermont"/>
        <s v="Virginia"/>
        <s v="Washington"/>
        <s v="West Virginia"/>
        <s v="Wisconsin"/>
        <s v="Wyoming"/>
      </sharedItems>
      <extLst>
        <ext xmlns:x15="http://schemas.microsoft.com/office/spreadsheetml/2010/11/main" uri="{4F2E5C28-24EA-4eb8-9CBF-B6C8F9C3D259}">
          <x15:cachedUniqueNames>
            <x15:cachedUniqueName index="0" name="[dState].[state].&amp;[Alabama]"/>
            <x15:cachedUniqueName index="1" name="[dState].[state].&amp;[Alaska]"/>
            <x15:cachedUniqueName index="2" name="[dState].[state].&amp;[Arizona]"/>
            <x15:cachedUniqueName index="3" name="[dState].[state].&amp;[Arkansas]"/>
            <x15:cachedUniqueName index="4" name="[dState].[state].&amp;[California]"/>
            <x15:cachedUniqueName index="5" name="[dState].[state].&amp;[Colorado]"/>
            <x15:cachedUniqueName index="6" name="[dState].[state].&amp;[Connecticut]"/>
            <x15:cachedUniqueName index="7" name="[dState].[state].&amp;[Delaware]"/>
            <x15:cachedUniqueName index="8" name="[dState].[state].&amp;[District of Columbia]"/>
            <x15:cachedUniqueName index="9" name="[dState].[state].&amp;[Florida]"/>
            <x15:cachedUniqueName index="10" name="[dState].[state].&amp;[Georgia]"/>
            <x15:cachedUniqueName index="11" name="[dState].[state].&amp;[Hawaii]"/>
            <x15:cachedUniqueName index="12" name="[dState].[state].&amp;[Idaho]"/>
            <x15:cachedUniqueName index="13" name="[dState].[state].&amp;[Illinois]"/>
            <x15:cachedUniqueName index="14" name="[dState].[state].&amp;[Indiana]"/>
            <x15:cachedUniqueName index="15" name="[dState].[state].&amp;[Iowa]"/>
            <x15:cachedUniqueName index="16" name="[dState].[state].&amp;[Kansas]"/>
            <x15:cachedUniqueName index="17" name="[dState].[state].&amp;[Kentucky]"/>
            <x15:cachedUniqueName index="18" name="[dState].[state].&amp;[Louisiana]"/>
            <x15:cachedUniqueName index="19" name="[dState].[state].&amp;[Maine]"/>
            <x15:cachedUniqueName index="20" name="[dState].[state].&amp;[Maryland]"/>
            <x15:cachedUniqueName index="21" name="[dState].[state].&amp;[Massachusetts]"/>
            <x15:cachedUniqueName index="22" name="[dState].[state].&amp;[Michigan]"/>
            <x15:cachedUniqueName index="23" name="[dState].[state].&amp;[Minnesota]"/>
            <x15:cachedUniqueName index="24" name="[dState].[state].&amp;[Mississippi]"/>
            <x15:cachedUniqueName index="25" name="[dState].[state].&amp;[Missouri]"/>
            <x15:cachedUniqueName index="26" name="[dState].[state].&amp;[Montana]"/>
            <x15:cachedUniqueName index="27" name="[dState].[state].&amp;[Nebraska]"/>
            <x15:cachedUniqueName index="28" name="[dState].[state].&amp;[Nevada]"/>
            <x15:cachedUniqueName index="29" name="[dState].[state].&amp;[New Hampshire]"/>
            <x15:cachedUniqueName index="30" name="[dState].[state].&amp;[New Jersey]"/>
            <x15:cachedUniqueName index="31" name="[dState].[state].&amp;[New Mexico]"/>
            <x15:cachedUniqueName index="32" name="[dState].[state].&amp;[New York]"/>
            <x15:cachedUniqueName index="33" name="[dState].[state].&amp;[North Carolina]"/>
            <x15:cachedUniqueName index="34" name="[dState].[state].&amp;[North Dakota]"/>
            <x15:cachedUniqueName index="35" name="[dState].[state].&amp;[Ohio]"/>
            <x15:cachedUniqueName index="36" name="[dState].[state].&amp;[Oklahoma]"/>
            <x15:cachedUniqueName index="37" name="[dState].[state].&amp;[Oregon]"/>
            <x15:cachedUniqueName index="38" name="[dState].[state].&amp;[Pennsylvania]"/>
            <x15:cachedUniqueName index="39" name="[dState].[state].&amp;[Rhode Island]"/>
            <x15:cachedUniqueName index="40" name="[dState].[state].&amp;[South Carolina]"/>
            <x15:cachedUniqueName index="41" name="[dState].[state].&amp;[South Dakota]"/>
            <x15:cachedUniqueName index="42" name="[dState].[state].&amp;[Tennessee]"/>
            <x15:cachedUniqueName index="43" name="[dState].[state].&amp;[Texas]"/>
            <x15:cachedUniqueName index="44" name="[dState].[state].&amp;[Utah]"/>
            <x15:cachedUniqueName index="45" name="[dState].[state].&amp;[Vermont]"/>
            <x15:cachedUniqueName index="46" name="[dState].[state].&amp;[Virginia]"/>
            <x15:cachedUniqueName index="47" name="[dState].[state].&amp;[Washington]"/>
            <x15:cachedUniqueName index="48" name="[dState].[state].&amp;[West Virginia]"/>
            <x15:cachedUniqueName index="49" name="[dState].[state].&amp;[Wisconsin]"/>
            <x15:cachedUniqueName index="50" name="[dState].[state].&amp;[Wyoming]"/>
          </x15:cachedUniqueNames>
        </ext>
      </extLst>
    </cacheField>
    <cacheField name="[dAgeFrequencyTable].[Label].[Label]" caption="Label" numFmtId="0" hierarchy="1" level="1">
      <sharedItems count="8">
        <s v="0-11"/>
        <s v="12-17"/>
        <s v="18-24"/>
        <s v="25-34"/>
        <s v="35-44"/>
        <s v="45-54"/>
        <s v="55-64"/>
        <s v="65-100"/>
      </sharedItems>
      <extLst>
        <ext xmlns:x15="http://schemas.microsoft.com/office/spreadsheetml/2010/11/main" uri="{4F2E5C28-24EA-4eb8-9CBF-B6C8F9C3D259}">
          <x15:cachedUniqueNames>
            <x15:cachedUniqueName index="0" name="[dAgeFrequencyTable].[Label].&amp;[0-11]"/>
            <x15:cachedUniqueName index="1" name="[dAgeFrequencyTable].[Label].&amp;[12-17]"/>
            <x15:cachedUniqueName index="2" name="[dAgeFrequencyTable].[Label].&amp;[18-24]"/>
            <x15:cachedUniqueName index="3" name="[dAgeFrequencyTable].[Label].&amp;[25-34]"/>
            <x15:cachedUniqueName index="4" name="[dAgeFrequencyTable].[Label].&amp;[35-44]"/>
            <x15:cachedUniqueName index="5" name="[dAgeFrequencyTable].[Label].&amp;[45-54]"/>
            <x15:cachedUniqueName index="6" name="[dAgeFrequencyTable].[Label].&amp;[55-64]"/>
            <x15:cachedUniqueName index="7" name="[dAgeFrequencyTable].[Label].&amp;[65-100]"/>
          </x15:cachedUniqueNames>
        </ext>
      </extLst>
    </cacheField>
    <cacheField name="[Measures].[Victim Deaths By Age Frequency V2]" caption="Victim Deaths By Age Frequency V2" numFmtId="0" hierarchy="103" level="32767"/>
    <cacheField name="[dDate].[Year].[Year]" caption="Year" numFmtId="0" hierarchy="9"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2" memberValueDatatype="130" unbalanced="0">
      <fieldsUsage count="2">
        <fieldUsage x="-1"/>
        <fieldUsage x="1"/>
      </fieldsUsage>
    </cacheHierarchy>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3"/>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0"/>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oneField="1">
      <fieldsUsage count="1">
        <fieldUsage x="2"/>
      </fieldsUsage>
    </cacheHierarchy>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522.962756828703" backgroundQuery="1" createdVersion="6" refreshedVersion="6" minRefreshableVersion="3" recordCount="0" supportSubquery="1" supportAdvancedDrill="1" xr:uid="{C53395FE-26BE-47F6-B761-EFF7DFF66539}">
  <cacheSource type="external" connectionId="26"/>
  <cacheFields count="4">
    <cacheField name="[dState].[state].[state]" caption="state" numFmtId="0" hierarchy="23" level="1">
      <sharedItems count="51">
        <s v="Alabama"/>
        <s v="Alaska"/>
        <s v="Arizona"/>
        <s v="Arkansas"/>
        <s v="California"/>
        <s v="Colorado"/>
        <s v="Connecticut"/>
        <s v="Delaware"/>
        <s v="District of Columbia"/>
        <s v="Florida"/>
        <s v="Georgia"/>
        <s v="Hawaii"/>
        <s v="Idaho"/>
        <s v="Illinois"/>
        <s v="Indiana"/>
        <s v="Iowa"/>
        <s v="Kansas"/>
        <s v="Kentucky"/>
        <s v="Louisiana"/>
        <s v="Maine"/>
        <s v="Maryland"/>
        <s v="Massachusetts"/>
        <s v="Michigan"/>
        <s v="Minnesota"/>
        <s v="Mississippi"/>
        <s v="Missouri"/>
        <s v="Montana"/>
        <s v="Nebraska"/>
        <s v="Nevada"/>
        <s v="New Hampshire"/>
        <s v="New Jersey"/>
        <s v="New Mexico"/>
        <s v="New York"/>
        <s v="North Carolina"/>
        <s v="North Dakota"/>
        <s v="Ohio"/>
        <s v="Oklahoma"/>
        <s v="Oregon"/>
        <s v="Pennsylvania"/>
        <s v="Rhode Island"/>
        <s v="South Carolina"/>
        <s v="South Dakota"/>
        <s v="Tennessee"/>
        <s v="Texas"/>
        <s v="Utah"/>
        <s v="Vermont"/>
        <s v="Virginia"/>
        <s v="Washington"/>
        <s v="West Virginia"/>
        <s v="Wisconsin"/>
        <s v="Wyoming"/>
      </sharedItems>
      <extLst>
        <ext xmlns:x15="http://schemas.microsoft.com/office/spreadsheetml/2010/11/main" uri="{4F2E5C28-24EA-4eb8-9CBF-B6C8F9C3D259}">
          <x15:cachedUniqueNames>
            <x15:cachedUniqueName index="0" name="[dState].[state].&amp;[Alabama]"/>
            <x15:cachedUniqueName index="1" name="[dState].[state].&amp;[Alaska]"/>
            <x15:cachedUniqueName index="2" name="[dState].[state].&amp;[Arizona]"/>
            <x15:cachedUniqueName index="3" name="[dState].[state].&amp;[Arkansas]"/>
            <x15:cachedUniqueName index="4" name="[dState].[state].&amp;[California]"/>
            <x15:cachedUniqueName index="5" name="[dState].[state].&amp;[Colorado]"/>
            <x15:cachedUniqueName index="6" name="[dState].[state].&amp;[Connecticut]"/>
            <x15:cachedUniqueName index="7" name="[dState].[state].&amp;[Delaware]"/>
            <x15:cachedUniqueName index="8" name="[dState].[state].&amp;[District of Columbia]"/>
            <x15:cachedUniqueName index="9" name="[dState].[state].&amp;[Florida]"/>
            <x15:cachedUniqueName index="10" name="[dState].[state].&amp;[Georgia]"/>
            <x15:cachedUniqueName index="11" name="[dState].[state].&amp;[Hawaii]"/>
            <x15:cachedUniqueName index="12" name="[dState].[state].&amp;[Idaho]"/>
            <x15:cachedUniqueName index="13" name="[dState].[state].&amp;[Illinois]"/>
            <x15:cachedUniqueName index="14" name="[dState].[state].&amp;[Indiana]"/>
            <x15:cachedUniqueName index="15" name="[dState].[state].&amp;[Iowa]"/>
            <x15:cachedUniqueName index="16" name="[dState].[state].&amp;[Kansas]"/>
            <x15:cachedUniqueName index="17" name="[dState].[state].&amp;[Kentucky]"/>
            <x15:cachedUniqueName index="18" name="[dState].[state].&amp;[Louisiana]"/>
            <x15:cachedUniqueName index="19" name="[dState].[state].&amp;[Maine]"/>
            <x15:cachedUniqueName index="20" name="[dState].[state].&amp;[Maryland]"/>
            <x15:cachedUniqueName index="21" name="[dState].[state].&amp;[Massachusetts]"/>
            <x15:cachedUniqueName index="22" name="[dState].[state].&amp;[Michigan]"/>
            <x15:cachedUniqueName index="23" name="[dState].[state].&amp;[Minnesota]"/>
            <x15:cachedUniqueName index="24" name="[dState].[state].&amp;[Mississippi]"/>
            <x15:cachedUniqueName index="25" name="[dState].[state].&amp;[Missouri]"/>
            <x15:cachedUniqueName index="26" name="[dState].[state].&amp;[Montana]"/>
            <x15:cachedUniqueName index="27" name="[dState].[state].&amp;[Nebraska]"/>
            <x15:cachedUniqueName index="28" name="[dState].[state].&amp;[Nevada]"/>
            <x15:cachedUniqueName index="29" name="[dState].[state].&amp;[New Hampshire]"/>
            <x15:cachedUniqueName index="30" name="[dState].[state].&amp;[New Jersey]"/>
            <x15:cachedUniqueName index="31" name="[dState].[state].&amp;[New Mexico]"/>
            <x15:cachedUniqueName index="32" name="[dState].[state].&amp;[New York]"/>
            <x15:cachedUniqueName index="33" name="[dState].[state].&amp;[North Carolina]"/>
            <x15:cachedUniqueName index="34" name="[dState].[state].&amp;[North Dakota]"/>
            <x15:cachedUniqueName index="35" name="[dState].[state].&amp;[Ohio]"/>
            <x15:cachedUniqueName index="36" name="[dState].[state].&amp;[Oklahoma]"/>
            <x15:cachedUniqueName index="37" name="[dState].[state].&amp;[Oregon]"/>
            <x15:cachedUniqueName index="38" name="[dState].[state].&amp;[Pennsylvania]"/>
            <x15:cachedUniqueName index="39" name="[dState].[state].&amp;[Rhode Island]"/>
            <x15:cachedUniqueName index="40" name="[dState].[state].&amp;[South Carolina]"/>
            <x15:cachedUniqueName index="41" name="[dState].[state].&amp;[South Dakota]"/>
            <x15:cachedUniqueName index="42" name="[dState].[state].&amp;[Tennessee]"/>
            <x15:cachedUniqueName index="43" name="[dState].[state].&amp;[Texas]"/>
            <x15:cachedUniqueName index="44" name="[dState].[state].&amp;[Utah]"/>
            <x15:cachedUniqueName index="45" name="[dState].[state].&amp;[Vermont]"/>
            <x15:cachedUniqueName index="46" name="[dState].[state].&amp;[Virginia]"/>
            <x15:cachedUniqueName index="47" name="[dState].[state].&amp;[Washington]"/>
            <x15:cachedUniqueName index="48" name="[dState].[state].&amp;[West Virginia]"/>
            <x15:cachedUniqueName index="49" name="[dState].[state].&amp;[Wisconsin]"/>
            <x15:cachedUniqueName index="50" name="[dState].[state].&amp;[Wyoming]"/>
          </x15:cachedUniqueNames>
        </ext>
      </extLst>
    </cacheField>
    <cacheField name="[dAgeFrequencyTable].[Label].[Label]" caption="Label" numFmtId="0" hierarchy="1" level="1">
      <sharedItems count="8">
        <s v="0-11"/>
        <s v="12-17"/>
        <s v="18-24"/>
        <s v="25-34"/>
        <s v="35-44"/>
        <s v="45-54"/>
        <s v="55-64"/>
        <s v="65-100"/>
      </sharedItems>
      <extLst>
        <ext xmlns:x15="http://schemas.microsoft.com/office/spreadsheetml/2010/11/main" uri="{4F2E5C28-24EA-4eb8-9CBF-B6C8F9C3D259}">
          <x15:cachedUniqueNames>
            <x15:cachedUniqueName index="0" name="[dAgeFrequencyTable].[Label].&amp;[0-11]"/>
            <x15:cachedUniqueName index="1" name="[dAgeFrequencyTable].[Label].&amp;[12-17]"/>
            <x15:cachedUniqueName index="2" name="[dAgeFrequencyTable].[Label].&amp;[18-24]"/>
            <x15:cachedUniqueName index="3" name="[dAgeFrequencyTable].[Label].&amp;[25-34]"/>
            <x15:cachedUniqueName index="4" name="[dAgeFrequencyTable].[Label].&amp;[35-44]"/>
            <x15:cachedUniqueName index="5" name="[dAgeFrequencyTable].[Label].&amp;[45-54]"/>
            <x15:cachedUniqueName index="6" name="[dAgeFrequencyTable].[Label].&amp;[55-64]"/>
            <x15:cachedUniqueName index="7" name="[dAgeFrequencyTable].[Label].&amp;[65-100]"/>
          </x15:cachedUniqueNames>
        </ext>
      </extLst>
    </cacheField>
    <cacheField name="[Measures].[Victim Injuries by Age Group Frequency V2]" caption="Victim Injuries by Age Group Frequency V2" numFmtId="0" hierarchy="104" level="32767"/>
    <cacheField name="[dDate].[Year].[Year]" caption="Year" numFmtId="0" hierarchy="9"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2" memberValueDatatype="130" unbalanced="0">
      <fieldsUsage count="2">
        <fieldUsage x="-1"/>
        <fieldUsage x="1"/>
      </fieldsUsage>
    </cacheHierarchy>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3"/>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0"/>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oneField="1">
      <fieldsUsage count="1">
        <fieldUsage x="2"/>
      </fieldsUsage>
    </cacheHierarchy>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522.96275810185" backgroundQuery="1" createdVersion="6" refreshedVersion="6" minRefreshableVersion="3" recordCount="0" supportSubquery="1" supportAdvancedDrill="1" xr:uid="{DF066DC4-40C6-4C70-B18E-92DEB422BEBF}">
  <cacheSource type="external" connectionId="26"/>
  <cacheFields count="4">
    <cacheField name="[dState].[state].[state]" caption="state" numFmtId="0" hierarchy="23" level="1">
      <sharedItems count="51">
        <s v="Alabama"/>
        <s v="Alaska"/>
        <s v="Arizona"/>
        <s v="Arkansas"/>
        <s v="California"/>
        <s v="Colorado"/>
        <s v="Connecticut"/>
        <s v="Delaware"/>
        <s v="District of Columbia"/>
        <s v="Florida"/>
        <s v="Georgia"/>
        <s v="Hawaii"/>
        <s v="Idaho"/>
        <s v="Illinois"/>
        <s v="Indiana"/>
        <s v="Iowa"/>
        <s v="Kansas"/>
        <s v="Kentucky"/>
        <s v="Louisiana"/>
        <s v="Maine"/>
        <s v="Maryland"/>
        <s v="Massachusetts"/>
        <s v="Michigan"/>
        <s v="Minnesota"/>
        <s v="Mississippi"/>
        <s v="Missouri"/>
        <s v="Montana"/>
        <s v="Nebraska"/>
        <s v="Nevada"/>
        <s v="New Hampshire"/>
        <s v="New Jersey"/>
        <s v="New Mexico"/>
        <s v="New York"/>
        <s v="North Carolina"/>
        <s v="North Dakota"/>
        <s v="Ohio"/>
        <s v="Oklahoma"/>
        <s v="Oregon"/>
        <s v="Pennsylvania"/>
        <s v="Rhode Island"/>
        <s v="South Carolina"/>
        <s v="South Dakota"/>
        <s v="Tennessee"/>
        <s v="Texas"/>
        <s v="Utah"/>
        <s v="Vermont"/>
        <s v="Virginia"/>
        <s v="Washington"/>
        <s v="West Virginia"/>
        <s v="Wisconsin"/>
        <s v="Wyoming"/>
      </sharedItems>
      <extLst>
        <ext xmlns:x15="http://schemas.microsoft.com/office/spreadsheetml/2010/11/main" uri="{4F2E5C28-24EA-4eb8-9CBF-B6C8F9C3D259}">
          <x15:cachedUniqueNames>
            <x15:cachedUniqueName index="0" name="[dState].[state].&amp;[Alabama]"/>
            <x15:cachedUniqueName index="1" name="[dState].[state].&amp;[Alaska]"/>
            <x15:cachedUniqueName index="2" name="[dState].[state].&amp;[Arizona]"/>
            <x15:cachedUniqueName index="3" name="[dState].[state].&amp;[Arkansas]"/>
            <x15:cachedUniqueName index="4" name="[dState].[state].&amp;[California]"/>
            <x15:cachedUniqueName index="5" name="[dState].[state].&amp;[Colorado]"/>
            <x15:cachedUniqueName index="6" name="[dState].[state].&amp;[Connecticut]"/>
            <x15:cachedUniqueName index="7" name="[dState].[state].&amp;[Delaware]"/>
            <x15:cachedUniqueName index="8" name="[dState].[state].&amp;[District of Columbia]"/>
            <x15:cachedUniqueName index="9" name="[dState].[state].&amp;[Florida]"/>
            <x15:cachedUniqueName index="10" name="[dState].[state].&amp;[Georgia]"/>
            <x15:cachedUniqueName index="11" name="[dState].[state].&amp;[Hawaii]"/>
            <x15:cachedUniqueName index="12" name="[dState].[state].&amp;[Idaho]"/>
            <x15:cachedUniqueName index="13" name="[dState].[state].&amp;[Illinois]"/>
            <x15:cachedUniqueName index="14" name="[dState].[state].&amp;[Indiana]"/>
            <x15:cachedUniqueName index="15" name="[dState].[state].&amp;[Iowa]"/>
            <x15:cachedUniqueName index="16" name="[dState].[state].&amp;[Kansas]"/>
            <x15:cachedUniqueName index="17" name="[dState].[state].&amp;[Kentucky]"/>
            <x15:cachedUniqueName index="18" name="[dState].[state].&amp;[Louisiana]"/>
            <x15:cachedUniqueName index="19" name="[dState].[state].&amp;[Maine]"/>
            <x15:cachedUniqueName index="20" name="[dState].[state].&amp;[Maryland]"/>
            <x15:cachedUniqueName index="21" name="[dState].[state].&amp;[Massachusetts]"/>
            <x15:cachedUniqueName index="22" name="[dState].[state].&amp;[Michigan]"/>
            <x15:cachedUniqueName index="23" name="[dState].[state].&amp;[Minnesota]"/>
            <x15:cachedUniqueName index="24" name="[dState].[state].&amp;[Mississippi]"/>
            <x15:cachedUniqueName index="25" name="[dState].[state].&amp;[Missouri]"/>
            <x15:cachedUniqueName index="26" name="[dState].[state].&amp;[Montana]"/>
            <x15:cachedUniqueName index="27" name="[dState].[state].&amp;[Nebraska]"/>
            <x15:cachedUniqueName index="28" name="[dState].[state].&amp;[Nevada]"/>
            <x15:cachedUniqueName index="29" name="[dState].[state].&amp;[New Hampshire]"/>
            <x15:cachedUniqueName index="30" name="[dState].[state].&amp;[New Jersey]"/>
            <x15:cachedUniqueName index="31" name="[dState].[state].&amp;[New Mexico]"/>
            <x15:cachedUniqueName index="32" name="[dState].[state].&amp;[New York]"/>
            <x15:cachedUniqueName index="33" name="[dState].[state].&amp;[North Carolina]"/>
            <x15:cachedUniqueName index="34" name="[dState].[state].&amp;[North Dakota]"/>
            <x15:cachedUniqueName index="35" name="[dState].[state].&amp;[Ohio]"/>
            <x15:cachedUniqueName index="36" name="[dState].[state].&amp;[Oklahoma]"/>
            <x15:cachedUniqueName index="37" name="[dState].[state].&amp;[Oregon]"/>
            <x15:cachedUniqueName index="38" name="[dState].[state].&amp;[Pennsylvania]"/>
            <x15:cachedUniqueName index="39" name="[dState].[state].&amp;[Rhode Island]"/>
            <x15:cachedUniqueName index="40" name="[dState].[state].&amp;[South Carolina]"/>
            <x15:cachedUniqueName index="41" name="[dState].[state].&amp;[South Dakota]"/>
            <x15:cachedUniqueName index="42" name="[dState].[state].&amp;[Tennessee]"/>
            <x15:cachedUniqueName index="43" name="[dState].[state].&amp;[Texas]"/>
            <x15:cachedUniqueName index="44" name="[dState].[state].&amp;[Utah]"/>
            <x15:cachedUniqueName index="45" name="[dState].[state].&amp;[Vermont]"/>
            <x15:cachedUniqueName index="46" name="[dState].[state].&amp;[Virginia]"/>
            <x15:cachedUniqueName index="47" name="[dState].[state].&amp;[Washington]"/>
            <x15:cachedUniqueName index="48" name="[dState].[state].&amp;[West Virginia]"/>
            <x15:cachedUniqueName index="49" name="[dState].[state].&amp;[Wisconsin]"/>
            <x15:cachedUniqueName index="50" name="[dState].[state].&amp;[Wyoming]"/>
          </x15:cachedUniqueNames>
        </ext>
      </extLst>
    </cacheField>
    <cacheField name="[dAgeFrequencyTable].[Label].[Label]" caption="Label" numFmtId="0" hierarchy="1" level="1">
      <sharedItems count="8">
        <s v="0-11"/>
        <s v="12-17"/>
        <s v="18-24"/>
        <s v="25-34"/>
        <s v="35-44"/>
        <s v="45-54"/>
        <s v="55-64"/>
        <s v="65-100"/>
      </sharedItems>
      <extLst>
        <ext xmlns:x15="http://schemas.microsoft.com/office/spreadsheetml/2010/11/main" uri="{4F2E5C28-24EA-4eb8-9CBF-B6C8F9C3D259}">
          <x15:cachedUniqueNames>
            <x15:cachedUniqueName index="0" name="[dAgeFrequencyTable].[Label].&amp;[0-11]"/>
            <x15:cachedUniqueName index="1" name="[dAgeFrequencyTable].[Label].&amp;[12-17]"/>
            <x15:cachedUniqueName index="2" name="[dAgeFrequencyTable].[Label].&amp;[18-24]"/>
            <x15:cachedUniqueName index="3" name="[dAgeFrequencyTable].[Label].&amp;[25-34]"/>
            <x15:cachedUniqueName index="4" name="[dAgeFrequencyTable].[Label].&amp;[35-44]"/>
            <x15:cachedUniqueName index="5" name="[dAgeFrequencyTable].[Label].&amp;[45-54]"/>
            <x15:cachedUniqueName index="6" name="[dAgeFrequencyTable].[Label].&amp;[55-64]"/>
            <x15:cachedUniqueName index="7" name="[dAgeFrequencyTable].[Label].&amp;[65-100]"/>
          </x15:cachedUniqueNames>
        </ext>
      </extLst>
    </cacheField>
    <cacheField name="[Measures].[Suspect Count by State and Age Group]" caption="Suspect Count by State and Age Group" numFmtId="0" hierarchy="108" level="32767"/>
    <cacheField name="[dDate].[Year].[Year]" caption="Year" numFmtId="0" hierarchy="9"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2" memberValueDatatype="130" unbalanced="0">
      <fieldsUsage count="2">
        <fieldUsage x="-1"/>
        <fieldUsage x="1"/>
      </fieldsUsage>
    </cacheHierarchy>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3"/>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0"/>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oneField="1">
      <fieldsUsage count="1">
        <fieldUsage x="2"/>
      </fieldsUsage>
    </cacheHierarchy>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522.96275914352" backgroundQuery="1" createdVersion="6" refreshedVersion="6" minRefreshableVersion="3" recordCount="0" supportSubquery="1" supportAdvancedDrill="1" xr:uid="{EED1D650-7FA3-485E-A9BA-E6EFD2104C16}">
  <cacheSource type="external" connectionId="26"/>
  <cacheFields count="4">
    <cacheField name="[dState].[state].[state]" caption="state" numFmtId="0" hierarchy="23" level="1">
      <sharedItems count="51">
        <s v="Alabama"/>
        <s v="Alaska"/>
        <s v="Arizona"/>
        <s v="Arkansas"/>
        <s v="California"/>
        <s v="Colorado"/>
        <s v="Connecticut"/>
        <s v="Delaware"/>
        <s v="District of Columbia"/>
        <s v="Florida"/>
        <s v="Georgia"/>
        <s v="Hawaii"/>
        <s v="Idaho"/>
        <s v="Illinois"/>
        <s v="Indiana"/>
        <s v="Iowa"/>
        <s v="Kansas"/>
        <s v="Kentucky"/>
        <s v="Louisiana"/>
        <s v="Maine"/>
        <s v="Maryland"/>
        <s v="Massachusetts"/>
        <s v="Michigan"/>
        <s v="Minnesota"/>
        <s v="Mississippi"/>
        <s v="Missouri"/>
        <s v="Montana"/>
        <s v="Nebraska"/>
        <s v="Nevada"/>
        <s v="New Hampshire"/>
        <s v="New Jersey"/>
        <s v="New Mexico"/>
        <s v="New York"/>
        <s v="North Carolina"/>
        <s v="North Dakota"/>
        <s v="Ohio"/>
        <s v="Oklahoma"/>
        <s v="Oregon"/>
        <s v="Pennsylvania"/>
        <s v="Rhode Island"/>
        <s v="South Carolina"/>
        <s v="South Dakota"/>
        <s v="Tennessee"/>
        <s v="Texas"/>
        <s v="Utah"/>
        <s v="Vermont"/>
        <s v="Virginia"/>
        <s v="Washington"/>
        <s v="West Virginia"/>
        <s v="Wisconsin"/>
        <s v="Wyoming"/>
      </sharedItems>
      <extLst>
        <ext xmlns:x15="http://schemas.microsoft.com/office/spreadsheetml/2010/11/main" uri="{4F2E5C28-24EA-4eb8-9CBF-B6C8F9C3D259}">
          <x15:cachedUniqueNames>
            <x15:cachedUniqueName index="0" name="[dState].[state].&amp;[Alabama]"/>
            <x15:cachedUniqueName index="1" name="[dState].[state].&amp;[Alaska]"/>
            <x15:cachedUniqueName index="2" name="[dState].[state].&amp;[Arizona]"/>
            <x15:cachedUniqueName index="3" name="[dState].[state].&amp;[Arkansas]"/>
            <x15:cachedUniqueName index="4" name="[dState].[state].&amp;[California]"/>
            <x15:cachedUniqueName index="5" name="[dState].[state].&amp;[Colorado]"/>
            <x15:cachedUniqueName index="6" name="[dState].[state].&amp;[Connecticut]"/>
            <x15:cachedUniqueName index="7" name="[dState].[state].&amp;[Delaware]"/>
            <x15:cachedUniqueName index="8" name="[dState].[state].&amp;[District of Columbia]"/>
            <x15:cachedUniqueName index="9" name="[dState].[state].&amp;[Florida]"/>
            <x15:cachedUniqueName index="10" name="[dState].[state].&amp;[Georgia]"/>
            <x15:cachedUniqueName index="11" name="[dState].[state].&amp;[Hawaii]"/>
            <x15:cachedUniqueName index="12" name="[dState].[state].&amp;[Idaho]"/>
            <x15:cachedUniqueName index="13" name="[dState].[state].&amp;[Illinois]"/>
            <x15:cachedUniqueName index="14" name="[dState].[state].&amp;[Indiana]"/>
            <x15:cachedUniqueName index="15" name="[dState].[state].&amp;[Iowa]"/>
            <x15:cachedUniqueName index="16" name="[dState].[state].&amp;[Kansas]"/>
            <x15:cachedUniqueName index="17" name="[dState].[state].&amp;[Kentucky]"/>
            <x15:cachedUniqueName index="18" name="[dState].[state].&amp;[Louisiana]"/>
            <x15:cachedUniqueName index="19" name="[dState].[state].&amp;[Maine]"/>
            <x15:cachedUniqueName index="20" name="[dState].[state].&amp;[Maryland]"/>
            <x15:cachedUniqueName index="21" name="[dState].[state].&amp;[Massachusetts]"/>
            <x15:cachedUniqueName index="22" name="[dState].[state].&amp;[Michigan]"/>
            <x15:cachedUniqueName index="23" name="[dState].[state].&amp;[Minnesota]"/>
            <x15:cachedUniqueName index="24" name="[dState].[state].&amp;[Mississippi]"/>
            <x15:cachedUniqueName index="25" name="[dState].[state].&amp;[Missouri]"/>
            <x15:cachedUniqueName index="26" name="[dState].[state].&amp;[Montana]"/>
            <x15:cachedUniqueName index="27" name="[dState].[state].&amp;[Nebraska]"/>
            <x15:cachedUniqueName index="28" name="[dState].[state].&amp;[Nevada]"/>
            <x15:cachedUniqueName index="29" name="[dState].[state].&amp;[New Hampshire]"/>
            <x15:cachedUniqueName index="30" name="[dState].[state].&amp;[New Jersey]"/>
            <x15:cachedUniqueName index="31" name="[dState].[state].&amp;[New Mexico]"/>
            <x15:cachedUniqueName index="32" name="[dState].[state].&amp;[New York]"/>
            <x15:cachedUniqueName index="33" name="[dState].[state].&amp;[North Carolina]"/>
            <x15:cachedUniqueName index="34" name="[dState].[state].&amp;[North Dakota]"/>
            <x15:cachedUniqueName index="35" name="[dState].[state].&amp;[Ohio]"/>
            <x15:cachedUniqueName index="36" name="[dState].[state].&amp;[Oklahoma]"/>
            <x15:cachedUniqueName index="37" name="[dState].[state].&amp;[Oregon]"/>
            <x15:cachedUniqueName index="38" name="[dState].[state].&amp;[Pennsylvania]"/>
            <x15:cachedUniqueName index="39" name="[dState].[state].&amp;[Rhode Island]"/>
            <x15:cachedUniqueName index="40" name="[dState].[state].&amp;[South Carolina]"/>
            <x15:cachedUniqueName index="41" name="[dState].[state].&amp;[South Dakota]"/>
            <x15:cachedUniqueName index="42" name="[dState].[state].&amp;[Tennessee]"/>
            <x15:cachedUniqueName index="43" name="[dState].[state].&amp;[Texas]"/>
            <x15:cachedUniqueName index="44" name="[dState].[state].&amp;[Utah]"/>
            <x15:cachedUniqueName index="45" name="[dState].[state].&amp;[Vermont]"/>
            <x15:cachedUniqueName index="46" name="[dState].[state].&amp;[Virginia]"/>
            <x15:cachedUniqueName index="47" name="[dState].[state].&amp;[Washington]"/>
            <x15:cachedUniqueName index="48" name="[dState].[state].&amp;[West Virginia]"/>
            <x15:cachedUniqueName index="49" name="[dState].[state].&amp;[Wisconsin]"/>
            <x15:cachedUniqueName index="50" name="[dState].[state].&amp;[Wyoming]"/>
          </x15:cachedUniqueNames>
        </ext>
      </extLst>
    </cacheField>
    <cacheField name="[dAgeFrequencyTable].[Label].[Label]" caption="Label" numFmtId="0" hierarchy="1" level="1">
      <sharedItems count="8">
        <s v="0-11"/>
        <s v="12-17"/>
        <s v="18-24"/>
        <s v="25-34"/>
        <s v="35-44"/>
        <s v="45-54"/>
        <s v="55-64"/>
        <s v="65-100"/>
      </sharedItems>
      <extLst>
        <ext xmlns:x15="http://schemas.microsoft.com/office/spreadsheetml/2010/11/main" uri="{4F2E5C28-24EA-4eb8-9CBF-B6C8F9C3D259}">
          <x15:cachedUniqueNames>
            <x15:cachedUniqueName index="0" name="[dAgeFrequencyTable].[Label].&amp;[0-11]"/>
            <x15:cachedUniqueName index="1" name="[dAgeFrequencyTable].[Label].&amp;[12-17]"/>
            <x15:cachedUniqueName index="2" name="[dAgeFrequencyTable].[Label].&amp;[18-24]"/>
            <x15:cachedUniqueName index="3" name="[dAgeFrequencyTable].[Label].&amp;[25-34]"/>
            <x15:cachedUniqueName index="4" name="[dAgeFrequencyTable].[Label].&amp;[35-44]"/>
            <x15:cachedUniqueName index="5" name="[dAgeFrequencyTable].[Label].&amp;[45-54]"/>
            <x15:cachedUniqueName index="6" name="[dAgeFrequencyTable].[Label].&amp;[55-64]"/>
            <x15:cachedUniqueName index="7" name="[dAgeFrequencyTable].[Label].&amp;[65-100]"/>
          </x15:cachedUniqueNames>
        </ext>
      </extLst>
    </cacheField>
    <cacheField name="[Measures].[Victim Count by State and Age Group]" caption="Victim Count by State and Age Group" numFmtId="0" hierarchy="109" level="32767"/>
    <cacheField name="[dDate].[Year].[Year]" caption="Year" numFmtId="0" hierarchy="9" level="1">
      <sharedItems containsSemiMixedTypes="0" containsNonDate="0" containsString="0"/>
    </cacheField>
  </cacheFields>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2" memberValueDatatype="130" unbalanced="0">
      <fieldsUsage count="2">
        <fieldUsage x="-1"/>
        <fieldUsage x="1"/>
      </fieldsUsage>
    </cacheHierarchy>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3"/>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fieldsUsage count="2">
        <fieldUsage x="-1"/>
        <fieldUsage x="0"/>
      </fieldsUsage>
    </cacheHierarchy>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oneField="1">
      <fieldsUsage count="1">
        <fieldUsage x="2"/>
      </fieldsUsage>
    </cacheHierarchy>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dimensions count="17">
    <dimension name="A" uniqueName="[A]" caption="A"/>
    <dimension name="dAgeFrequencyTable" uniqueName="[dAgeFrequencyTable]" caption="dAgeFrequencyTable"/>
    <dimension name="dAgeGroups" uniqueName="[dAgeGroups]" caption="dAgeGroups"/>
    <dimension name="dDate" uniqueName="[dDate]" caption="dDate"/>
    <dimension name="dGunType" uniqueName="[dGunType]" caption="dGunType"/>
    <dimension name="dIncidentID" uniqueName="[dIncidentID]" caption="dIncidentID"/>
    <dimension name="disDeathsFrequency" uniqueName="[disDeathsFrequency]" caption="disDeathsFrequency"/>
    <dimension name="dPStatus" uniqueName="[dPStatus]" caption="dPStatus"/>
    <dimension name="dPType" uniqueName="[dPType]" caption="dPType"/>
    <dimension name="dState" uniqueName="[dState]" caption="dState"/>
    <dimension name="fDataset" uniqueName="[fDataset]" caption="fDataset"/>
    <dimension name="fIncidentCharacteristics" uniqueName="[fIncidentCharacteristics]" caption="fIncidentCharacteristics"/>
    <dimension name="fKilledOrInjured" uniqueName="[fKilledOrInjured]" caption="fKilledOrInjured"/>
    <dimension measure="1" name="Measures" uniqueName="[Measures]" caption="Measures"/>
    <dimension name="Measures2" uniqueName="[Measures2]" caption="Measures2"/>
    <dimension name="SheetLabels" uniqueName="[SheetLabels]" caption="SheetLabels"/>
    <dimension name="SuspectsMeasures" uniqueName="[SuspectsMeasures]" caption="SuspectsMeasures"/>
  </dimensions>
  <measureGroups count="16">
    <measureGroup name="A" caption="A"/>
    <measureGroup name="dAgeFrequencyTable" caption="dAgeFrequencyTable"/>
    <measureGroup name="dAgeGroups" caption="dAgeGroups"/>
    <measureGroup name="dDate" caption="dDate"/>
    <measureGroup name="dGunType" caption="dGunType"/>
    <measureGroup name="dIncidentID" caption="dIncidentID"/>
    <measureGroup name="disDeathsFrequency" caption="disDeathsFrequency"/>
    <measureGroup name="dPStatus" caption="dPStatus"/>
    <measureGroup name="dPType" caption="dPType"/>
    <measureGroup name="dState" caption="dState"/>
    <measureGroup name="fDataset" caption="fDataset"/>
    <measureGroup name="fIncidentCharacteristics" caption="fIncidentCharacteristics"/>
    <measureGroup name="fKilledOrInjured" caption="fKilledOrInjured"/>
    <measureGroup name="Measures2" caption="Measures2"/>
    <measureGroup name="SheetLabels" caption="SheetLabels"/>
    <measureGroup name="SuspectsMeasures" caption="SuspectsMeasures"/>
  </measureGroups>
  <maps count="25">
    <map measureGroup="0" dimension="0"/>
    <map measureGroup="1" dimension="1"/>
    <map measureGroup="2" dimension="2"/>
    <map measureGroup="3" dimension="3"/>
    <map measureGroup="4" dimension="4"/>
    <map measureGroup="5" dimension="5"/>
    <map measureGroup="6" dimension="6"/>
    <map measureGroup="7" dimension="7"/>
    <map measureGroup="8" dimension="8"/>
    <map measureGroup="9" dimension="9"/>
    <map measureGroup="10" dimension="2"/>
    <map measureGroup="10" dimension="3"/>
    <map measureGroup="10" dimension="4"/>
    <map measureGroup="10" dimension="7"/>
    <map measureGroup="10" dimension="8"/>
    <map measureGroup="10" dimension="9"/>
    <map measureGroup="10" dimension="10"/>
    <map measureGroup="10" dimension="12"/>
    <map measureGroup="11" dimension="3"/>
    <map measureGroup="11" dimension="9"/>
    <map measureGroup="11" dimension="11"/>
    <map measureGroup="12" dimension="12"/>
    <map measureGroup="13" dimension="14"/>
    <map measureGroup="14" dimension="15"/>
    <map measureGroup="15" dimension="16"/>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08333331" backgroundQuery="1" createdVersion="3" refreshedVersion="6" minRefreshableVersion="3" recordCount="0" supportSubquery="1" supportAdvancedDrill="1" xr:uid="{0DDF2015-A3FD-4BAF-B38D-8F6E67ED6273}">
  <cacheSource type="external" connectionId="26">
    <extLst>
      <ext xmlns:x14="http://schemas.microsoft.com/office/spreadsheetml/2009/9/main" uri="{F057638F-6D5F-4e77-A914-E7F072B9BCA8}">
        <x14:sourceConnection name="ThisWorkbookDataModel"/>
      </ext>
    </extLst>
  </cacheSource>
  <cacheFields count="0"/>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0" memberValueDatatype="130" unbalanced="0"/>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1502715472" supportSubqueryNonVisual="1" supportSubqueryCalcMem="1" supportAddCalcMems="1"/>
    </ext>
  </extLst>
</pivotCacheDefinition>
</file>

<file path=xl/pivotCache/pivotCacheDefinition2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1273148" backgroundQuery="1" createdVersion="3" refreshedVersion="6" minRefreshableVersion="3" recordCount="0" supportSubquery="1" supportAdvancedDrill="1" xr:uid="{B9FA3623-2C36-4E46-98F3-F938557E26B4}">
  <cacheSource type="external" connectionId="26">
    <extLst>
      <ext xmlns:x14="http://schemas.microsoft.com/office/spreadsheetml/2009/9/main" uri="{F057638F-6D5F-4e77-A914-E7F072B9BCA8}">
        <x14:sourceConnection name="ThisWorkbookDataModel"/>
      </ext>
    </extLst>
  </cacheSource>
  <cacheFields count="0"/>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506729503" supportSubqueryNonVisual="1" supportSubqueryCalcMem="1" supportAddCalcMems="1"/>
    </ext>
  </extLst>
</pivotCacheDefinition>
</file>

<file path=xl/pivotCache/pivotCacheDefinition2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27314813" backgroundQuery="1" createdVersion="3" refreshedVersion="6" minRefreshableVersion="3" recordCount="0" supportSubquery="1" supportAdvancedDrill="1" xr:uid="{7CE3B17A-DF57-4190-AA67-CE478EF1DE38}">
  <cacheSource type="external" connectionId="26">
    <extLst>
      <ext xmlns:x14="http://schemas.microsoft.com/office/spreadsheetml/2009/9/main" uri="{F057638F-6D5F-4e77-A914-E7F072B9BCA8}">
        <x14:sourceConnection name="ThisWorkbookDataModel"/>
      </ext>
    </extLst>
  </cacheSource>
  <cacheFields count="0"/>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0" memberValueDatatype="130" unbalanced="0"/>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1543821015" supportSubqueryNonVisual="1" supportSubqueryCalcMem="1" supportAddCalcMems="1"/>
    </ext>
  </extLst>
</pivotCacheDefinition>
</file>

<file path=xl/pivotCache/pivotCacheDefinition2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71759258" backgroundQuery="1" createdVersion="3" refreshedVersion="6" minRefreshableVersion="3" recordCount="0" supportSubquery="1" supportAdvancedDrill="1" xr:uid="{9EC706CD-FF48-45C9-A014-0F7503A3BFBF}">
  <cacheSource type="external" connectionId="26">
    <extLst>
      <ext xmlns:x14="http://schemas.microsoft.com/office/spreadsheetml/2009/9/main" uri="{F057638F-6D5F-4e77-A914-E7F072B9BCA8}">
        <x14:sourceConnection name="ThisWorkbookDataModel"/>
      </ext>
    </extLst>
  </cacheSource>
  <cacheFields count="0"/>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1798999311" supportSubqueryNonVisual="1" supportSubqueryCalcMem="1" supportAddCalcMems="1"/>
    </ext>
  </extLst>
</pivotCacheDefinition>
</file>

<file path=xl/pivotCache/pivotCacheDefinition2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443.822298726853" backgroundQuery="1" createdVersion="3" refreshedVersion="6" minRefreshableVersion="3" recordCount="0" supportSubquery="1" supportAdvancedDrill="1" xr:uid="{BB3A349F-A4EB-49CC-9FA6-D39204EB88D2}">
  <cacheSource type="external" connectionId="26">
    <extLst>
      <ext xmlns:x14="http://schemas.microsoft.com/office/spreadsheetml/2009/9/main" uri="{F057638F-6D5F-4e77-A914-E7F072B9BCA8}">
        <x14:sourceConnection name="ThisWorkbookDataModel"/>
      </ext>
    </extLst>
  </cacheSource>
  <cacheFields count="0"/>
  <cacheHierarchies count="160">
    <cacheHierarchy uniqueName="[A].[Column1]" caption="Column1" attribute="1" defaultMemberUniqueName="[A].[Column1].[All]" allUniqueName="[A].[Column1].[All]" dimensionUniqueName="[A]" displayFolder="" count="0" memberValueDatatype="130" unbalanced="0"/>
    <cacheHierarchy uniqueName="[dAgeFrequencyTable].[Label]" caption="Label" attribute="1" defaultMemberUniqueName="[dAgeFrequencyTable].[Label].[All]" allUniqueName="[dAgeFrequencyTable].[Label].[All]" dimensionUniqueName="[dAgeFrequencyTable]" displayFolder="" count="0" memberValueDatatype="130" unbalanced="0"/>
    <cacheHierarchy uniqueName="[dAgeFrequencyTable].[Order]" caption="Order" attribute="1" defaultMemberUniqueName="[dAgeFrequencyTable].[Order].[All]" allUniqueName="[dAgeFrequencyTable].[Order].[All]" dimensionUniqueName="[dAgeFrequencyTable]" displayFolder="" count="0" memberValueDatatype="20" unbalanced="0"/>
    <cacheHierarchy uniqueName="[dAgeFrequencyTable].[Min]" caption="Min" attribute="1" defaultMemberUniqueName="[dAgeFrequencyTable].[Min].[All]" allUniqueName="[dAgeFrequencyTable].[Min].[All]" dimensionUniqueName="[dAgeFrequencyTable]" displayFolder="" count="0" memberValueDatatype="20" unbalanced="0"/>
    <cacheHierarchy uniqueName="[dAgeFrequencyTable].[Max]" caption="Max" attribute="1" defaultMemberUniqueName="[dAgeFrequencyTable].[Max].[All]" allUniqueName="[dAgeFrequencyTable].[Max].[All]" dimensionUniqueName="[dAgeFrequencyTable]" displayFolder="" count="0" memberValueDatatype="20" unbalanced="0"/>
    <cacheHierarchy uniqueName="[dAgeGroups].[AgeGroup]" caption="AgeGroup" attribute="1" defaultMemberUniqueName="[dAgeGroups].[AgeGroup].[All]" allUniqueName="[dAgeGroups].[AgeGroup].[All]" dimensionUniqueName="[dAgeGroups]" displayFolder="" count="0" memberValueDatatype="130" unbalanced="0"/>
    <cacheHierarchy uniqueName="[dAgeGroups].[Min]" caption="Min" attribute="1" defaultMemberUniqueName="[dAgeGroups].[Min].[All]" allUniqueName="[dAgeGroups].[Min].[All]" dimensionUniqueName="[dAgeGroups]" displayFolder="" count="0" memberValueDatatype="20" unbalanced="0"/>
    <cacheHierarchy uniqueName="[dAgeGroups].[Max]" caption="Max" attribute="1" defaultMemberUniqueName="[dAgeGroups].[Max].[All]" allUniqueName="[dAgeGroups].[Max].[All]" dimensionUniqueName="[dAgeGroups]" displayFolder="" count="0" memberValueDatatype="2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Number]" caption="Day Of Week Number" attribute="1" defaultMemberUniqueName="[dDate].[Day Of Week Number].[All]" allUniqueName="[dDate].[Day Of Week Number].[All]" dimensionUniqueName="[dDate]" displayFolder="" count="0" memberValueDatatype="20" unbalanced="0"/>
    <cacheHierarchy uniqueName="[dDate].[Day Of Week]" caption="Day Of Week" attribute="1" defaultMemberUniqueName="[dDate].[Day Of Week].[All]" allUniqueName="[dDate].[Day Of Week].[All]" dimensionUniqueName="[dDate]" displayFolder="" count="0" memberValueDatatype="130" unbalanced="0"/>
    <cacheHierarchy uniqueName="[dGunType].[gun_type]" caption="gun_type" attribute="1" defaultMemberUniqueName="[dGunType].[gun_type].[All]" allUniqueName="[dGunType].[gun_type].[All]" dimensionUniqueName="[dGunType]" displayFolder="" count="0" memberValueDatatype="130" unbalanced="0"/>
    <cacheHierarchy uniqueName="[dIncidentID].[incident_id]" caption="incident_id" attribute="1" defaultMemberUniqueName="[dIncidentID].[incident_id].[All]" allUniqueName="[dIncidentID].[incident_id].[All]" dimensionUniqueName="[dIncidentID]" displayFolder="" count="0" memberValueDatatype="20" unbalanced="0"/>
    <cacheHierarchy uniqueName="[disDeathsFrequency].[Label]" caption="Label" attribute="1" defaultMemberUniqueName="[disDeathsFrequency].[Label].[All]" allUniqueName="[disDeathsFrequency].[Label].[All]" dimensionUniqueName="[disDeathsFrequency]" displayFolder="" count="0" memberValueDatatype="130" unbalanced="0"/>
    <cacheHierarchy uniqueName="[disDeathsFrequency].[Order]" caption="Order" attribute="1" defaultMemberUniqueName="[disDeathsFrequency].[Order].[All]" allUniqueName="[disDeathsFrequency].[Order].[All]" dimensionUniqueName="[disDeathsFrequency]" displayFolder="" count="0" memberValueDatatype="130" unbalanced="0"/>
    <cacheHierarchy uniqueName="[disDeathsFrequency].[Min]" caption="Min" attribute="1" defaultMemberUniqueName="[disDeathsFrequency].[Min].[All]" allUniqueName="[disDeathsFrequency].[Min].[All]" dimensionUniqueName="[disDeathsFrequency]" displayFolder="" count="0" memberValueDatatype="20" unbalanced="0"/>
    <cacheHierarchy uniqueName="[disDeathsFrequency].[Max]" caption="Max" attribute="1" defaultMemberUniqueName="[disDeathsFrequency].[Max].[All]" allUniqueName="[disDeathsFrequency].[Max].[All]" dimensionUniqueName="[disDeathsFrequency]" displayFolder="" count="0" memberValueDatatype="20" unbalanced="0"/>
    <cacheHierarchy uniqueName="[dPStatus].[PStatus]" caption="PStatus" attribute="1" defaultMemberUniqueName="[dPStatus].[PStatus].[All]" allUniqueName="[dPStatus].[PStatus].[All]" dimensionUniqueName="[dPStatus]" displayFolder="" count="0" memberValueDatatype="130" unbalanced="0"/>
    <cacheHierarchy uniqueName="[dPType].[PType]" caption="PType" attribute="1" defaultMemberUniqueName="[dPType].[PType].[All]" allUniqueName="[dPType].[PType].[All]" dimensionUniqueName="[dPType]" displayFolder="" count="0" memberValueDatatype="130" unbalanced="0"/>
    <cacheHierarchy uniqueName="[dState].[state]" caption="state" attribute="1" defaultMemberUniqueName="[dState].[state].[All]" allUniqueName="[dState].[state].[All]" dimensionUniqueName="[dState]" displayFolder="" count="2" memberValueDatatype="130" unbalanced="0"/>
    <cacheHierarchy uniqueName="[fDataset].[incident_id]" caption="incident_id" attribute="1" defaultMemberUniqueName="[fDataset].[incident_id].[All]" allUniqueName="[fDataset].[incident_id].[All]" dimensionUniqueName="[fDataset]" displayFolder="" count="0" memberValueDatatype="20" unbalanced="0"/>
    <cacheHierarchy uniqueName="[fDataset].[date]" caption="date" attribute="1" time="1" defaultMemberUniqueName="[fDataset].[date].[All]" allUniqueName="[fDataset].[date].[All]" dimensionUniqueName="[fDataset]" displayFolder="" count="0" memberValueDatatype="7" unbalanced="0"/>
    <cacheHierarchy uniqueName="[fDataset].[state]" caption="state" attribute="1" defaultMemberUniqueName="[fDataset].[state].[All]" allUniqueName="[fDataset].[state].[All]" dimensionUniqueName="[fDataset]" displayFolder="" count="0" memberValueDatatype="130" unbalanced="0"/>
    <cacheHierarchy uniqueName="[fDataset].[city_or_county]" caption="city_or_county" attribute="1" defaultMemberUniqueName="[fDataset].[city_or_county].[All]" allUniqueName="[fDataset].[city_or_county].[All]" dimensionUniqueName="[fDataset]" displayFolder="" count="0" memberValueDatatype="130" unbalanced="0"/>
    <cacheHierarchy uniqueName="[fDataset].[PivotHelper]" caption="PivotHelper" attribute="1" defaultMemberUniqueName="[fDataset].[PivotHelper].[All]" allUniqueName="[fDataset].[PivotHelper].[All]" dimensionUniqueName="[fDataset]" displayFolder="" count="0" memberValueDatatype="20" unbalanced="0"/>
    <cacheHierarchy uniqueName="[fDataset].[Key]" caption="Key" attribute="1" defaultMemberUniqueName="[fDataset].[Key].[All]" allUniqueName="[fDataset].[Key].[All]" dimensionUniqueName="[fDataset]" displayFolder="" count="0" memberValueDatatype="20" unbalanced="0"/>
    <cacheHierarchy uniqueName="[fDataset].[GunStolen]" caption="GunStolen" attribute="1" defaultMemberUniqueName="[fDataset].[GunStolen].[All]" allUniqueName="[fDataset].[GunStolen].[All]" dimensionUniqueName="[fDataset]" displayFolder="" count="0" memberValueDatatype="130" unbalanced="0"/>
    <cacheHierarchy uniqueName="[fDataset].[GunType]" caption="GunType" attribute="1" defaultMemberUniqueName="[fDataset].[GunType].[All]" allUniqueName="[fDataset].[GunType].[All]" dimensionUniqueName="[fDataset]" displayFolder="" count="0" memberValueDatatype="130" unbalanced="0"/>
    <cacheHierarchy uniqueName="[fDataset].[ParticipantAge]" caption="ParticipantAge" attribute="1" defaultMemberUniqueName="[fDataset].[ParticipantAge].[All]" allUniqueName="[fDataset].[ParticipantAge].[All]" dimensionUniqueName="[fDataset]" displayFolder="" count="0" memberValueDatatype="20" unbalanced="0"/>
    <cacheHierarchy uniqueName="[fDataset].[ParticipantName]" caption="ParticipantName" attribute="1" defaultMemberUniqueName="[fDataset].[ParticipantName].[All]" allUniqueName="[fDataset].[ParticipantName].[All]" dimensionUniqueName="[fDataset]" displayFolder="" count="0" memberValueDatatype="130" unbalanced="0"/>
    <cacheHierarchy uniqueName="[fDataset].[ParticipantRelationship]" caption="ParticipantRelationship" attribute="1" defaultMemberUniqueName="[fDataset].[ParticipantRelationship].[All]" allUniqueName="[fDataset].[ParticipantRelationship].[All]" dimensionUniqueName="[fDataset]" displayFolder="" count="0" memberValueDatatype="130" unbalanced="0"/>
    <cacheHierarchy uniqueName="[fDataset].[ParticipantAgeGroup]" caption="ParticipantAgeGroup" attribute="1" defaultMemberUniqueName="[fDataset].[ParticipantAgeGroup].[All]" allUniqueName="[fDataset].[ParticipantAgeGroup].[All]" dimensionUniqueName="[fDataset]" displayFolder="" count="0" memberValueDatatype="130" unbalanced="0"/>
    <cacheHierarchy uniqueName="[fDataset].[ParticipantGender]" caption="ParticipantGender" attribute="1" defaultMemberUniqueName="[fDataset].[ParticipantGender].[All]" allUniqueName="[fDataset].[ParticipantGender].[All]" dimensionUniqueName="[fDataset]" displayFolder="" count="0" memberValueDatatype="130" unbalanced="0"/>
    <cacheHierarchy uniqueName="[fDataset].[ParticipantStatus]" caption="ParticipantStatus" attribute="1" defaultMemberUniqueName="[fDataset].[ParticipantStatus].[All]" allUniqueName="[fDataset].[ParticipantStatus].[All]" dimensionUniqueName="[fDataset]" displayFolder="" count="0" memberValueDatatype="130" unbalanced="0"/>
    <cacheHierarchy uniqueName="[fDataset].[ParticipantType]" caption="ParticipantType" attribute="1" defaultMemberUniqueName="[fDataset].[ParticipantType].[All]" allUniqueName="[fDataset].[ParticipantType].[All]" dimensionUniqueName="[fDataset]" displayFolder="" count="0" memberValueDatatype="130" unbalanced="0"/>
    <cacheHierarchy uniqueName="[fIncidentCharacteristics].[incident_id]" caption="incident_id" attribute="1" defaultMemberUniqueName="[fIncidentCharacteristics].[incident_id].[All]" allUniqueName="[fIncidentCharacteristics].[incident_id].[All]" dimensionUniqueName="[fIncidentCharacteristics]" displayFolder="" count="0" memberValueDatatype="20" unbalanced="0"/>
    <cacheHierarchy uniqueName="[fIncidentCharacteristics].[date]" caption="date" attribute="1" time="1" defaultMemberUniqueName="[fIncidentCharacteristics].[date].[All]" allUniqueName="[fIncidentCharacteristics].[date].[All]" dimensionUniqueName="[fIncidentCharacteristics]" displayFolder="" count="0" memberValueDatatype="7" unbalanced="0"/>
    <cacheHierarchy uniqueName="[fIncidentCharacteristics].[state]" caption="state" attribute="1" defaultMemberUniqueName="[fIncidentCharacteristics].[state].[All]" allUniqueName="[fIncidentCharacteristics].[state].[All]" dimensionUniqueName="[fIncidentCharacteristics]" displayFolder="" count="0" memberValueDatatype="130" unbalanced="0"/>
    <cacheHierarchy uniqueName="[fIncidentCharacteristics].[Helper]" caption="Helper" attribute="1" defaultMemberUniqueName="[fIncidentCharacteristics].[Helper].[All]" allUniqueName="[fIncidentCharacteristics].[Helper].[All]" dimensionUniqueName="[fIncidentCharacteristics]" displayFolder="" count="0" memberValueDatatype="130" unbalanced="0"/>
    <cacheHierarchy uniqueName="[fIncidentCharacteristics].[Category]" caption="Category" attribute="1" defaultMemberUniqueName="[fIncidentCharacteristics].[Category].[All]" allUniqueName="[fIncidentCharacteristics].[Category].[All]" dimensionUniqueName="[fIncidentCharacteristics]" displayFolder="" count="0" memberValueDatatype="130" unbalanced="0"/>
    <cacheHierarchy uniqueName="[fIncidentCharacteristics].[SubCategory]" caption="SubCategory" attribute="1" defaultMemberUniqueName="[fIncidentCharacteristics].[SubCategory].[All]" allUniqueName="[fIncidentCharacteristics].[SubCategory].[All]" dimensionUniqueName="[fIncidentCharacteristics]" displayFolder="" count="0" memberValueDatatype="130" unbalanced="0"/>
    <cacheHierarchy uniqueName="[fKilledOrInjured].[incident_id]" caption="incident_id" attribute="1" defaultMemberUniqueName="[fKilledOrInjured].[incident_id].[All]" allUniqueName="[fKilledOrInjured].[incident_id].[All]" dimensionUniqueName="[fKilledOrInjured]" displayFolder="" count="0" memberValueDatatype="20" unbalanced="0"/>
    <cacheHierarchy uniqueName="[fKilledOrInjured].[n_killed]" caption="n_killed" attribute="1" defaultMemberUniqueName="[fKilledOrInjured].[n_killed].[All]" allUniqueName="[fKilledOrInjured].[n_killed].[All]" dimensionUniqueName="[fKilledOrInjured]" displayFolder="" count="0" memberValueDatatype="20" unbalanced="0"/>
    <cacheHierarchy uniqueName="[fKilledOrInjured].[n_injured]" caption="n_injured" attribute="1" defaultMemberUniqueName="[fKilledOrInjured].[n_injured].[All]" allUniqueName="[fKilledOrInjured].[n_injured].[All]" dimensionUniqueName="[fKilledOrInjured]" displayFolder="" count="0" memberValueDatatype="20" unbalanced="0"/>
    <cacheHierarchy uniqueName="[Measures2].[Measures2]" caption="Measures2" attribute="1" defaultMemberUniqueName="[Measures2].[Measures2].[All]" allUniqueName="[Measures2].[Measures2].[All]" dimensionUniqueName="[Measures2]" displayFolder="" count="0" memberValueDatatype="130" unbalanced="0"/>
    <cacheHierarchy uniqueName="[SheetLabels].[SheetLabels]" caption="SheetLabels" attribute="1" defaultMemberUniqueName="[SheetLabels].[SheetLabels].[All]" allUniqueName="[SheetLabels].[SheetLabels].[All]" dimensionUniqueName="[SheetLabels]" displayFolder="" count="0" memberValueDatatype="130" unbalanced="0"/>
    <cacheHierarchy uniqueName="[SuspectsMeasures].[SuspectsMeasures]" caption="SuspectsMeasures" attribute="1" defaultMemberUniqueName="[SuspectsMeasures].[SuspectsMeasures].[All]" allUniqueName="[SuspectsMeasures].[SuspectsMeasures].[All]" dimensionUniqueName="[SuspectsMeasures]" displayFolder="" count="0" memberValueDatatype="130" unbalanced="0"/>
    <cacheHierarchy uniqueName="[Measures].[Sum of n_killed]" caption="Sum of n_killed" measure="1" displayFolder="" measureGroup="fKilledOrInjured" count="0">
      <extLst>
        <ext xmlns:x15="http://schemas.microsoft.com/office/spreadsheetml/2010/11/main" uri="{B97F6D7D-B522-45F9-BDA1-12C45D357490}">
          <x15:cacheHierarchy aggregatedColumn="46"/>
        </ext>
      </extLst>
    </cacheHierarchy>
    <cacheHierarchy uniqueName="[Measures].[No. of Incidents]" caption="No. of Incidents" measure="1" displayFolder="" measureGroup="A" count="0"/>
    <cacheHierarchy uniqueName="[Measures].[No. of Deaths]" caption="No. of Deaths" measure="1" displayFolder="" measureGroup="A" count="0"/>
    <cacheHierarchy uniqueName="[Measures].[Alabama Deaths]" caption="Alabama Deaths" measure="1" displayFolder="" measureGroup="A" count="0"/>
    <cacheHierarchy uniqueName="[Measures].[No. of Injuries]" caption="No. of Injuries" measure="1" displayFolder="" measureGroup="A" count="0"/>
    <cacheHierarchy uniqueName="[Measures].[fDataset CountRows]" caption="fDataset CountRows" measure="1" displayFolder="" measureGroup="A" count="0"/>
    <cacheHierarchy uniqueName="[Measures].[No. of Mass Shootings]" caption="No. of Mass Shootings" measure="1" displayFolder="" measureGroup="A" count="0"/>
    <cacheHierarchy uniqueName="[Measures].[fIC CountRows]" caption="fIC CountRows" measure="1" displayFolder="" measureGroup="A" count="0"/>
    <cacheHierarchy uniqueName="[Measures].[Pull State Text]" caption="Pull State Text" measure="1" displayFolder="" measureGroup="A" count="0"/>
    <cacheHierarchy uniqueName="[Measures].[Column Spacer]" caption="Column Spacer" measure="1" displayFolder="" measureGroup="A" count="0"/>
    <cacheHierarchy uniqueName="[Measures].[Deaths Rate by Incidents]" caption="Deaths Rate by Incidents" measure="1" displayFolder="" measureGroup="A" count="0"/>
    <cacheHierarchy uniqueName="[Measures].[Injuries Rate by Incidents]" caption="Injuries Rate by Incidents" measure="1" displayFolder="" measureGroup="A" count="0"/>
    <cacheHierarchy uniqueName="[Measures].[State Label Incidents]" caption="State Label Incidents" measure="1" displayFolder="" measureGroup="A" count="0"/>
    <cacheHierarchy uniqueName="[Measures].[State Label Deaths]" caption="State Label Deaths" measure="1" displayFolder="" measureGroup="A" count="0"/>
    <cacheHierarchy uniqueName="[Measures].[State Label Injuries]" caption="State Label Injuries" measure="1" displayFolder="" measureGroup="A" count="0"/>
    <cacheHierarchy uniqueName="[Measures].[Mass Shootings Rate by Incidents]" caption="Mass Shootings Rate by Incidents" measure="1" displayFolder="" measureGroup="A" count="0"/>
    <cacheHierarchy uniqueName="[Measures].[State Label % Death]" caption="State Label % Death" measure="1" displayFolder="" measureGroup="A" count="0"/>
    <cacheHierarchy uniqueName="[Measures].[State Label % Injuries]" caption="State Label % Injuries" measure="1" displayFolder="" measureGroup="A" count="0"/>
    <cacheHierarchy uniqueName="[Measures].[State Lable % Mass Shootings]" caption="State Lable % Mass Shootings" measure="1" displayFolder="" measureGroup="A" count="0"/>
    <cacheHierarchy uniqueName="[Measures].[State Label Mass Shootings]" caption="State Label Mass Shootings" measure="1" displayFolder="" measureGroup="A" count="0"/>
    <cacheHierarchy uniqueName="[Measures].[Total Label Header]" caption="Total Label Header" measure="1" displayFolder="" measureGroup="A" count="0"/>
    <cacheHierarchy uniqueName="[Measures].[Average Label Incidents]" caption="Average Label Incidents" measure="1" displayFolder="" measureGroup="A" count="0"/>
    <cacheHierarchy uniqueName="[Measures].[Average Label Header]" caption="Average Label Header" measure="1" displayFolder="" measureGroup="A" count="0"/>
    <cacheHierarchy uniqueName="[Measures].[Average Label Deaths]" caption="Average Label Deaths" measure="1" displayFolder="" measureGroup="A" count="0"/>
    <cacheHierarchy uniqueName="[Measures].[Average Label Injuries]" caption="Average Label Injuries" measure="1" displayFolder="" measureGroup="A" count="0"/>
    <cacheHierarchy uniqueName="[Measures].[Average Mass Shootings]" caption="Average Mass Shootings" measure="1" displayFolder="" measureGroup="A" count="0"/>
    <cacheHierarchy uniqueName="[Measures].[Average Label % Death]" caption="Average Label % Death" measure="1" displayFolder="" measureGroup="A" count="0"/>
    <cacheHierarchy uniqueName="[Measures].[Average Label % Injuries]" caption="Average Label % Injuries" measure="1" displayFolder="" measureGroup="A" count="0"/>
    <cacheHierarchy uniqueName="[Measures].[Average Label % Mass Shootings]" caption="Average Label % Mass Shootings" measure="1" displayFolder="" measureGroup="A" count="0"/>
    <cacheHierarchy uniqueName="[Measures].[Victim Count]" caption="Victim Count" measure="1" displayFolder="" measureGroup="A" count="0"/>
    <cacheHierarchy uniqueName="[Measures].[Deaths by Gun Type]" caption="Deaths by Gun Type" measure="1" displayFolder="" measureGroup="A" count="0"/>
    <cacheHierarchy uniqueName="[Measures].[Deaths from Stolen Guns]" caption="Deaths from Stolen Guns" measure="1" displayFolder="" measureGroup="A" count="0"/>
    <cacheHierarchy uniqueName="[Measures].[Deaths from Not Stolen Guns]" caption="Deaths from Not Stolen Guns" measure="1" displayFolder="" measureGroup="A" count="0"/>
    <cacheHierarchy uniqueName="[Measures].[Pull PStatus Text]" caption="Pull PStatus Text" measure="1" displayFolder="" measureGroup="A" count="0"/>
    <cacheHierarchy uniqueName="[Measures].[% Victim Count Category]" caption="% Victim Count Category" measure="1" displayFolder="" measureGroup="A" count="0"/>
    <cacheHierarchy uniqueName="[Measures].[Pull AgeGroup Text]" caption="Pull AgeGroup Text" measure="1" displayFolder="" measureGroup="A" count="0"/>
    <cacheHierarchy uniqueName="[Measures].[Victim Deaths]" caption="Victim Deaths" measure="1" displayFolder="" measureGroup="A" count="0"/>
    <cacheHierarchy uniqueName="[Measures].[% Victim Deaths]" caption="% Victim Deaths" measure="1" displayFolder="" measureGroup="A" count="0"/>
    <cacheHierarchy uniqueName="[Measures].[Victims Injured]" caption="Victims Injured" measure="1" displayFolder="" measureGroup="A" count="0"/>
    <cacheHierarchy uniqueName="[Measures].[% Victims Injured Category]" caption="% Victims Injured Category" measure="1" displayFolder="" measureGroup="A" count="0"/>
    <cacheHierarchy uniqueName="[Measures].[Diff Incidents]" caption="Diff Incidents" measure="1" displayFolder="" measureGroup="A" count="0"/>
    <cacheHierarchy uniqueName="[Measures].[Diff Deaths]" caption="Diff Deaths" measure="1" displayFolder="" measureGroup="A" count="0"/>
    <cacheHierarchy uniqueName="[Measures].[Diff % Deaths]" caption="Diff % Deaths" measure="1" displayFolder="" measureGroup="A" count="0"/>
    <cacheHierarchy uniqueName="[Measures].[Diff Injuries]" caption="Diff Injuries" measure="1" displayFolder="" measureGroup="A" count="0"/>
    <cacheHierarchy uniqueName="[Measures].[Diff % Injuries]" caption="Diff % Injuries" measure="1" displayFolder="" measureGroup="A" count="0"/>
    <cacheHierarchy uniqueName="[Measures].[Diff Mass Shootings]" caption="Diff Mass Shootings" measure="1" displayFolder="" measureGroup="A" count="0"/>
    <cacheHierarchy uniqueName="[Measures].[Diff % Mass Shootings]" caption="Diff % Mass Shootings" measure="1" displayFolder="" measureGroup="A" count="0"/>
    <cacheHierarchy uniqueName="[Measures].[Diff Label Text]" caption="Diff Label Text" measure="1" displayFolder="" measureGroup="A" count="0"/>
    <cacheHierarchy uniqueName="[Measures].[Gun Type by Age Frequency]" caption="Gun Type by Age Frequency" measure="1" displayFolder="" measureGroup="A" count="0"/>
    <cacheHierarchy uniqueName="[Measures].[Gun Type by Age Frequency excluding Unknown]" caption="Gun Type by Age Frequency excluding Unknown" measure="1" displayFolder="" measureGroup="A" count="0"/>
    <cacheHierarchy uniqueName="[Measures].[Victim Deaths By Age Group Frequency]" caption="Victim Deaths By Age Group Frequency" measure="1" displayFolder="" measureGroup="Measures2" count="0"/>
    <cacheHierarchy uniqueName="[Measures].[Victim Injuries by Age Group Frequency]" caption="Victim Injuries by Age Group Frequency" measure="1" displayFolder="" measureGroup="Measures2" count="0"/>
    <cacheHierarchy uniqueName="[Measures].[Victim Deaths By Age Frequency V2]" caption="Victim Deaths By Age Frequency V2" measure="1" displayFolder="" measureGroup="Measures2" count="0"/>
    <cacheHierarchy uniqueName="[Measures].[Victim Injuries by Age Group Frequency V2]" caption="Victim Injuries by Age Group Frequency V2" measure="1" displayFolder="" measureGroup="Measures2" count="0"/>
    <cacheHierarchy uniqueName="[Measures].[Suspect Guns Less Stolen Guns]" caption="Suspect Guns Less Stolen Guns" measure="1" displayFolder="" measureGroup="Measures2" count="0"/>
    <cacheHierarchy uniqueName="[Measures].[Suspects Gun Type By Age Group V2]" caption="Suspects Gun Type By Age Group V2" measure="1" displayFolder="" measureGroup="Measures2" count="0"/>
    <cacheHierarchy uniqueName="[Measures].[Guns Stolen By Age Group]" caption="Guns Stolen By Age Group" measure="1" displayFolder="" measureGroup="Measures2" count="0"/>
    <cacheHierarchy uniqueName="[Measures].[Suspect Count by State and Age Group]" caption="Suspect Count by State and Age Group" measure="1" displayFolder="" measureGroup="Measures2" count="0"/>
    <cacheHierarchy uniqueName="[Measures].[Victim Count by State and Age Group]" caption="Victim Count by State and Age Group" measure="1" displayFolder="" measureGroup="Measures2" count="0"/>
    <cacheHierarchy uniqueName="[Measures].[By State Sheet Label]" caption="By State Sheet Label" measure="1" displayFolder="" measureGroup="SheetLabels" count="0"/>
    <cacheHierarchy uniqueName="[Measures].[By Age Group Sheet Label]" caption="By Age Group Sheet Label" measure="1" displayFolder="" measureGroup="SheetLabels" count="0"/>
    <cacheHierarchy uniqueName="[Measures].[By Subject Status Group Sheet Label]" caption="By Subject Status Group Sheet Label" measure="1" displayFolder="" measureGroup="SheetLabels" count="0"/>
    <cacheHierarchy uniqueName="[Measures].[Victim Deaths/Injuries by Age Group Sheet Label]" caption="Victim Deaths/Injuries by Age Group Sheet Label" measure="1" displayFolder="" measureGroup="SheetLabels" count="0"/>
    <cacheHierarchy uniqueName="[Measures].[Suspects Count]" caption="Suspects Count" measure="1" displayFolder="" measureGroup="SuspectsMeasures" count="0"/>
    <cacheHierarchy uniqueName="[Measures].[Suspects Gun Stolen]" caption="Suspects Gun Stolen" measure="1" displayFolder="" measureGroup="SuspectsMeasures" count="0"/>
    <cacheHierarchy uniqueName="[Measures].[% Suspects Gun Stolen]" caption="% Suspects Gun Stolen" measure="1" displayFolder="" measureGroup="SuspectsMeasures" count="0"/>
    <cacheHierarchy uniqueName="[Measures].[Suspects Gun Not Stolen]" caption="Suspects Gun Not Stolen" measure="1" displayFolder="" measureGroup="SuspectsMeasures" count="0"/>
    <cacheHierarchy uniqueName="[Measures].[% Suspects Gun Not Stolen]" caption="% Suspects Gun Not Stolen" measure="1" displayFolder="" measureGroup="SuspectsMeasures" count="0"/>
    <cacheHierarchy uniqueName="[Measures].[Suspects Killed Count]" caption="Suspects Killed Count" measure="1" displayFolder="" measureGroup="SuspectsMeasures" count="0"/>
    <cacheHierarchy uniqueName="[Measures].[% Suspects Killed]" caption="% Suspects Killed" measure="1" displayFolder="" measureGroup="SuspectsMeasures" count="0"/>
    <cacheHierarchy uniqueName="[Measures].[Suspects Arrested Count]" caption="Suspects Arrested Count" measure="1" displayFolder="" measureGroup="SuspectsMeasures" count="0"/>
    <cacheHierarchy uniqueName="[Measures].[% Suspects Arrested]" caption="% Suspects Arrested" measure="1" displayFolder="" measureGroup="SuspectsMeasures" count="0"/>
    <cacheHierarchy uniqueName="[Measures].[Suspects Injured Count]" caption="Suspects Injured Count" measure="1" displayFolder="" measureGroup="SuspectsMeasures" count="0"/>
    <cacheHierarchy uniqueName="[Measures].[% Suspects Injured]" caption="% Suspects Injured" measure="1" displayFolder="" measureGroup="SuspectsMeasures" count="0"/>
    <cacheHierarchy uniqueName="[Measures].[Suspects Injured Arrested Count]" caption="Suspects Injured Arrested Count" measure="1" displayFolder="" measureGroup="SuspectsMeasures" count="0"/>
    <cacheHierarchy uniqueName="[Measures].[% Suspects Injured Arrested]" caption="% Suspects Injured Arrested" measure="1" displayFolder="" measureGroup="SuspectsMeasures" count="0"/>
    <cacheHierarchy uniqueName="[Measures].[Suspects Unharmed Count]" caption="Suspects Unharmed Count" measure="1" displayFolder="" measureGroup="SuspectsMeasures" count="0"/>
    <cacheHierarchy uniqueName="[Measures].[% Suspects Unharmed]" caption="% Suspects Unharmed" measure="1" displayFolder="" measureGroup="SuspectsMeasures" count="0"/>
    <cacheHierarchy uniqueName="[Measures].[Suspects Unharmed Arrested Count]" caption="Suspects Unharmed Arrested Count" measure="1" displayFolder="" measureGroup="SuspectsMeasures" count="0"/>
    <cacheHierarchy uniqueName="[Measures].[% Suspects Unharmed Arrested]" caption="% Suspects Unharmed Arrested" measure="1" displayFolder="" measureGroup="SuspectsMeasures" count="0"/>
    <cacheHierarchy uniqueName="[Measures].[Suspects Unknown Count]" caption="Suspects Unknown Count" measure="1" displayFolder="" measureGroup="SuspectsMeasures" count="0"/>
    <cacheHierarchy uniqueName="[Measures].[% Suspects Unknown]" caption="% Suspects Unknown" measure="1" displayFolder="" measureGroup="SuspectsMeasures" count="0"/>
    <cacheHierarchy uniqueName="[Measures].[% Suspect Count Category]" caption="% Suspect Count Category" measure="1" displayFolder="" measureGroup="SuspectsMeasures" count="0"/>
    <cacheHierarchy uniqueName="[Measures].[Suspects Injured]" caption="Suspects Injured" measure="1" displayFolder="" measureGroup="SuspectsMeasures" count="0"/>
    <cacheHierarchy uniqueName="[Measures].[% Suspects Injured Category]" caption="% Suspects Injured Category" measure="1" displayFolder="" measureGroup="SuspectsMeasures" count="0"/>
    <cacheHierarchy uniqueName="[Measures].[Suspect Deaths]" caption="Suspect Deaths" measure="1" displayFolder="" measureGroup="SuspectsMeasures" count="0"/>
    <cacheHierarchy uniqueName="[Measures].[% Suspects Deaths]" caption="% Suspects Deaths" measure="1" displayFolder="" measureGroup="SuspectsMeasures" count="0"/>
    <cacheHierarchy uniqueName="[Measures].[Incident Characteristics by Year Sheet Label]" caption="Incident Characteristics by Year Sheet Label" measure="1" displayFolder="" measureGroup="SheetLabels" count="0"/>
    <cacheHierarchy uniqueName="[Measures].[Participant Type by Age Group Sheet Label]" caption="Participant Type by Age Group Sheet Label" measure="1" displayFolder="" measureGroup="SheetLabels" count="0"/>
    <cacheHierarchy uniqueName="[Measures].[Suspects Gun Count for Ages Known]" caption="Suspects Gun Count for Ages Known" measure="1" displayFolder="" measureGroup="Measures2" count="0"/>
    <cacheHierarchy uniqueName="[Measures].[Suspects Gun Stolen Count for Ages Known]" caption="Suspects Gun Stolen Count for Ages Known" measure="1" displayFolder="" measureGroup="Measures2" count="0"/>
    <cacheHierarchy uniqueName="[Measures].[% Suspects Gun Stolen for Ages Known]" caption="% Suspects Gun Stolen for Ages Known" measure="1" displayFolder="" measureGroup="Measures2" count="0"/>
    <cacheHierarchy uniqueName="[Measures].[__XL_Count dDate]" caption="__XL_Count dDate" measure="1" displayFolder="" measureGroup="dDate" count="0" hidden="1"/>
    <cacheHierarchy uniqueName="[Measures].[__XL_Count dIncidentID]" caption="__XL_Count dIncidentID" measure="1" displayFolder="" measureGroup="dIncidentID" count="0" hidden="1"/>
    <cacheHierarchy uniqueName="[Measures].[__XL_Count dState]" caption="__XL_Count dState" measure="1" displayFolder="" measureGroup="dState" count="0" hidden="1"/>
    <cacheHierarchy uniqueName="[Measures].[__XL_Count A]" caption="__XL_Count A" measure="1" displayFolder="" measureGroup="A" count="0" hidden="1"/>
    <cacheHierarchy uniqueName="[Measures].[__XL_Count disDeathsFrequency]" caption="__XL_Count disDeathsFrequency" measure="1" displayFolder="" measureGroup="disDeathsFrequency" count="0" hidden="1"/>
    <cacheHierarchy uniqueName="[Measures].[__XL_Count dGunType]" caption="__XL_Count dGunType" measure="1" displayFolder="" measureGroup="dGunType" count="0" hidden="1"/>
    <cacheHierarchy uniqueName="[Measures].[__XL_Count dPStatus]" caption="__XL_Count dPStatus" measure="1" displayFolder="" measureGroup="dPStatus" count="0" hidden="1"/>
    <cacheHierarchy uniqueName="[Measures].[__XL_Count dPType]" caption="__XL_Count dPType" measure="1" displayFolder="" measureGroup="dPType" count="0" hidden="1"/>
    <cacheHierarchy uniqueName="[Measures].[__XL_Count fKilledOrInjured]" caption="__XL_Count fKilledOrInjured" measure="1" displayFolder="" measureGroup="fKilledOrInjured" count="0" hidden="1"/>
    <cacheHierarchy uniqueName="[Measures].[__XL_Count fIncidentCharacteristics]" caption="__XL_Count fIncidentCharacteristics" measure="1" displayFolder="" measureGroup="fIncidentCharacteristics" count="0" hidden="1"/>
    <cacheHierarchy uniqueName="[Measures].[__XL_Count fDataset]" caption="__XL_Count fDataset" measure="1" displayFolder="" measureGroup="fDataset" count="0" hidden="1"/>
    <cacheHierarchy uniqueName="[Measures].[__XL_Count dAgeGroups]" caption="__XL_Count dAgeGroups" measure="1" displayFolder="" measureGroup="dAgeGroups" count="0" hidden="1"/>
    <cacheHierarchy uniqueName="[Measures].[__XL_Count dAgeFrequencyTable]" caption="__XL_Count dAgeFrequencyTable" measure="1" displayFolder="" measureGroup="dAgeFrequencyTable" count="0" hidden="1"/>
    <cacheHierarchy uniqueName="[Measures].[__XL_Count Measures2]" caption="__XL_Count Measures2" measure="1" displayFolder="" measureGroup="Measures2" count="0" hidden="1"/>
    <cacheHierarchy uniqueName="[Measures].[__XL_Count SheetLabels]" caption="__XL_Count SheetLabels" measure="1" displayFolder="" measureGroup="SheetLabels" count="0" hidden="1"/>
    <cacheHierarchy uniqueName="[Measures].[__XL_Count SuspectsMeasures]" caption="__XL_Count SuspectsMeasures" measure="1" displayFolder="" measureGroup="SuspectsMeasures"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1705593969"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9.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8.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7.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6.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14.xml"/></Relationships>
</file>

<file path=xl/pivotTables/_rels/pivotTable18.xml.rels><?xml version="1.0" encoding="UTF-8" standalone="yes"?>
<Relationships xmlns="http://schemas.openxmlformats.org/package/2006/relationships"><Relationship Id="rId1" Type="http://schemas.openxmlformats.org/officeDocument/2006/relationships/pivotCacheDefinition" Target="../pivotCache/pivotCacheDefinition15.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27D74AC-C9D3-4C0B-9018-0EDEDFB5B32A}" name="PivotTable2" cacheId="8" dataOnRows="1" applyNumberFormats="0" applyBorderFormats="0" applyFontFormats="0" applyPatternFormats="0" applyAlignmentFormats="0" applyWidthHeightFormats="1" dataCaption="Values" tag="c275d3fb-d2fc-4ed0-a01c-31e6a2f4a480" updatedVersion="6" minRefreshableVersion="3" itemPrintTitles="1" createdVersion="6" indent="0" outline="1" outlineData="1" multipleFieldFilters="0">
  <location ref="AD5:AE13" firstHeaderRow="1" firstDataRow="1" firstDataCol="1"/>
  <pivotFields count="8">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s>
  <rowFields count="1">
    <field x="-2"/>
  </rowFields>
  <rowItems count="8">
    <i>
      <x/>
    </i>
    <i i="1">
      <x v="1"/>
    </i>
    <i i="2">
      <x v="2"/>
    </i>
    <i i="3">
      <x v="3"/>
    </i>
    <i i="4">
      <x v="4"/>
    </i>
    <i i="5">
      <x v="5"/>
    </i>
    <i i="6">
      <x v="6"/>
    </i>
    <i i="7">
      <x v="7"/>
    </i>
  </rowItems>
  <colItems count="1">
    <i/>
  </colItems>
  <dataFields count="8">
    <dataField fld="7" subtotal="count" baseField="0" baseItem="0"/>
    <dataField fld="0" subtotal="count" baseField="0" baseItem="0"/>
    <dataField fld="1" subtotal="count" baseField="0" baseItem="0"/>
    <dataField fld="2" subtotal="count" baseField="0" baseItem="0"/>
    <dataField fld="3" subtotal="count" baseField="0" baseItem="0"/>
    <dataField fld="4" subtotal="count" baseField="0" baseItem="0"/>
    <dataField fld="5" subtotal="count" baseField="0" baseItem="0"/>
    <dataField fld="6" subtotal="count" baseField="0" baseItem="0"/>
  </dataFields>
  <formats count="11">
    <format dxfId="228">
      <pivotArea dataOnly="0" grandCol="1" outline="0" axis="axisCol" fieldPosition="0"/>
    </format>
    <format dxfId="227">
      <pivotArea outline="0" collapsedLevelsAreSubtotals="1" fieldPosition="0"/>
    </format>
    <format dxfId="226">
      <pivotArea outline="0" collapsedLevelsAreSubtotals="1" fieldPosition="0"/>
    </format>
    <format dxfId="225">
      <pivotArea collapsedLevelsAreSubtotals="1" fieldPosition="0">
        <references count="1">
          <reference field="4294967294" count="1">
            <x v="1"/>
          </reference>
        </references>
      </pivotArea>
    </format>
    <format dxfId="224">
      <pivotArea collapsedLevelsAreSubtotals="1" fieldPosition="0">
        <references count="1">
          <reference field="4294967294" count="2">
            <x v="2"/>
            <x v="3"/>
          </reference>
        </references>
      </pivotArea>
    </format>
    <format dxfId="223">
      <pivotArea collapsedLevelsAreSubtotals="1" fieldPosition="0">
        <references count="1">
          <reference field="4294967294" count="2">
            <x v="4"/>
            <x v="5"/>
          </reference>
        </references>
      </pivotArea>
    </format>
    <format dxfId="222">
      <pivotArea collapsedLevelsAreSubtotals="1" fieldPosition="0">
        <references count="1">
          <reference field="4294967294" count="2">
            <x v="6"/>
            <x v="7"/>
          </reference>
        </references>
      </pivotArea>
    </format>
    <format dxfId="221">
      <pivotArea collapsedLevelsAreSubtotals="1" fieldPosition="0">
        <references count="1">
          <reference field="4294967294" count="1">
            <x v="6"/>
          </reference>
        </references>
      </pivotArea>
    </format>
    <format dxfId="220">
      <pivotArea collapsedLevelsAreSubtotals="1" fieldPosition="0">
        <references count="1">
          <reference field="4294967294" count="1">
            <x v="0"/>
          </reference>
        </references>
      </pivotArea>
    </format>
    <format dxfId="219">
      <pivotArea outline="0" collapsedLevelsAreSubtotals="1" fieldPosition="0"/>
    </format>
    <format dxfId="218">
      <pivotArea outline="0" collapsedLevelsAreSubtotals="1" fieldPosition="0"/>
    </format>
  </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A]"/>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F71589E-7C7C-44C4-B09C-A492CE241171}" name="PTMain" cacheId="7" applyNumberFormats="0" applyBorderFormats="0" applyFontFormats="0" applyPatternFormats="0" applyAlignmentFormats="0" applyWidthHeightFormats="1" dataCaption="Values" tag="a1dadceb-0a33-436f-ada8-3b93af8600ec" updatedVersion="6" minRefreshableVersion="3" subtotalHiddenItems="1" rowGrandTotals="0" colGrandTotals="0" itemPrintTitles="1" createdVersion="6" indent="0" outline="1" outlineData="1" multipleFieldFilters="0" chartFormat="26">
  <location ref="A5:S56" firstHeaderRow="0" firstDataRow="1" firstDataCol="1"/>
  <pivotFields count="19">
    <pivotField axis="axisRow" allDrilled="1" subtotalTop="0" showAll="0" sortType="descending" defaultSubtotal="0" defaultAttributeDrillState="1">
      <items count="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s>
      <autoSortScope>
        <pivotArea dataOnly="0" outline="0" fieldPosition="0">
          <references count="1">
            <reference field="4294967294" count="1" selected="0">
              <x v="6"/>
            </reference>
          </references>
        </pivotArea>
      </autoSortScope>
    </pivotField>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s>
  <rowFields count="1">
    <field x="0"/>
  </rowFields>
  <rowItems count="51">
    <i>
      <x v="13"/>
    </i>
    <i>
      <x v="4"/>
    </i>
    <i>
      <x v="9"/>
    </i>
    <i>
      <x v="43"/>
    </i>
    <i>
      <x v="35"/>
    </i>
    <i>
      <x v="32"/>
    </i>
    <i>
      <x v="38"/>
    </i>
    <i>
      <x v="33"/>
    </i>
    <i>
      <x v="42"/>
    </i>
    <i>
      <x v="18"/>
    </i>
    <i>
      <x v="10"/>
    </i>
    <i>
      <x v="25"/>
    </i>
    <i>
      <x v="46"/>
    </i>
    <i>
      <x v="20"/>
    </i>
    <i>
      <x v="40"/>
    </i>
    <i>
      <x/>
    </i>
    <i>
      <x v="22"/>
    </i>
    <i>
      <x v="14"/>
    </i>
    <i>
      <x v="30"/>
    </i>
    <i>
      <x v="49"/>
    </i>
    <i>
      <x v="17"/>
    </i>
    <i>
      <x v="24"/>
    </i>
    <i>
      <x v="21"/>
    </i>
    <i>
      <x v="36"/>
    </i>
    <i>
      <x v="8"/>
    </i>
    <i>
      <x v="3"/>
    </i>
    <i>
      <x v="47"/>
    </i>
    <i>
      <x v="6"/>
    </i>
    <i>
      <x v="5"/>
    </i>
    <i>
      <x v="2"/>
    </i>
    <i>
      <x v="28"/>
    </i>
    <i>
      <x v="16"/>
    </i>
    <i>
      <x v="23"/>
    </i>
    <i>
      <x v="7"/>
    </i>
    <i>
      <x v="15"/>
    </i>
    <i>
      <x v="37"/>
    </i>
    <i>
      <x v="27"/>
    </i>
    <i>
      <x v="48"/>
    </i>
    <i>
      <x v="31"/>
    </i>
    <i>
      <x v="44"/>
    </i>
    <i>
      <x v="39"/>
    </i>
    <i>
      <x v="1"/>
    </i>
    <i>
      <x v="12"/>
    </i>
    <i>
      <x v="29"/>
    </i>
    <i>
      <x v="26"/>
    </i>
    <i>
      <x v="19"/>
    </i>
    <i>
      <x v="34"/>
    </i>
    <i>
      <x v="41"/>
    </i>
    <i>
      <x v="11"/>
    </i>
    <i>
      <x v="45"/>
    </i>
    <i>
      <x v="50"/>
    </i>
  </rowItems>
  <colFields count="1">
    <field x="-2"/>
  </colFields>
  <colItems count="18">
    <i>
      <x/>
    </i>
    <i i="1">
      <x v="1"/>
    </i>
    <i i="2">
      <x v="2"/>
    </i>
    <i i="3">
      <x v="3"/>
    </i>
    <i i="4">
      <x v="4"/>
    </i>
    <i i="5">
      <x v="5"/>
    </i>
    <i i="6">
      <x v="6"/>
    </i>
    <i i="7">
      <x v="7"/>
    </i>
    <i i="8">
      <x v="8"/>
    </i>
    <i i="9">
      <x v="9"/>
    </i>
    <i i="10">
      <x v="10"/>
    </i>
    <i i="11">
      <x v="11"/>
    </i>
    <i i="12">
      <x v="12"/>
    </i>
    <i i="13">
      <x v="13"/>
    </i>
    <i i="14">
      <x v="14"/>
    </i>
    <i i="15">
      <x v="15"/>
    </i>
    <i i="16">
      <x v="16"/>
    </i>
    <i i="17">
      <x v="17"/>
    </i>
  </colItems>
  <dataFields count="18">
    <dataField name="Column Spacer5" fld="4" subtotal="count" baseField="0" baseItem="0">
      <extLst>
        <ext xmlns:x14="http://schemas.microsoft.com/office/spreadsheetml/2009/9/main" uri="{E15A36E0-9728-4e99-A89B-3F7291B0FE68}">
          <x14:dataField sourceField="4" uniqueName="[__Xl5].[Measures].[Column Spacer]"/>
        </ext>
      </extLst>
    </dataField>
    <dataField fld="1" subtotal="count" baseField="0" baseItem="0"/>
    <dataField name="No. of Deaths2" fld="9" subtotal="count" baseField="0" baseItem="0">
      <extLst>
        <ext xmlns:x14="http://schemas.microsoft.com/office/spreadsheetml/2009/9/main" uri="{E15A36E0-9728-4e99-A89B-3F7291B0FE68}">
          <x14:dataField sourceField="1" uniqueName="[__Xl2].[Measures].[No. of Deaths]"/>
        </ext>
      </extLst>
    </dataField>
    <dataField fld="10" subtotal="count" baseField="0" baseItem="0">
      <extLst>
        <ext xmlns:x14="http://schemas.microsoft.com/office/spreadsheetml/2009/9/main" uri="{E15A36E0-9728-4e99-A89B-3F7291B0FE68}">
          <x14:dataField sourceField="4"/>
        </ext>
      </extLst>
    </dataField>
    <dataField fld="3" subtotal="count" baseField="0" baseItem="0"/>
    <dataField name="Column Spacer2" fld="11" subtotal="count" baseField="0" baseItem="0">
      <extLst>
        <ext xmlns:x14="http://schemas.microsoft.com/office/spreadsheetml/2009/9/main" uri="{E15A36E0-9728-4e99-A89B-3F7291B0FE68}">
          <x14:dataField sourceField="4" uniqueName="[__Xl2].[Measures].[Column Spacer]"/>
        </ext>
      </extLst>
    </dataField>
    <dataField name="No. of Injuries2" fld="2" subtotal="count" baseField="0" baseItem="0">
      <extLst>
        <ext xmlns:x14="http://schemas.microsoft.com/office/spreadsheetml/2009/9/main" uri="{E15A36E0-9728-4e99-A89B-3F7291B0FE68}">
          <x14:dataField sourceField="2" uniqueName="[__Xl2].[Measures].[No. of Injuries]"/>
        </ext>
      </extLst>
    </dataField>
    <dataField fld="12" subtotal="count" baseField="0" baseItem="0">
      <extLst>
        <ext xmlns:x14="http://schemas.microsoft.com/office/spreadsheetml/2009/9/main" uri="{E15A36E0-9728-4e99-A89B-3F7291B0FE68}">
          <x14:dataField sourceField="2"/>
        </ext>
      </extLst>
    </dataField>
    <dataField name="Column Spacer3" fld="13" subtotal="count" baseField="0" baseItem="0">
      <extLst>
        <ext xmlns:x14="http://schemas.microsoft.com/office/spreadsheetml/2009/9/main" uri="{E15A36E0-9728-4e99-A89B-3F7291B0FE68}">
          <x14:dataField sourceField="4" uniqueName="[__Xl3].[Measures].[Column Spacer]"/>
        </ext>
      </extLst>
    </dataField>
    <dataField name="Pull State Text2" fld="14" subtotal="count" baseField="0" baseItem="0">
      <extLst>
        <ext xmlns:x14="http://schemas.microsoft.com/office/spreadsheetml/2009/9/main" uri="{E15A36E0-9728-4e99-A89B-3F7291B0FE68}">
          <x14:dataField sourceField="3" uniqueName="[__Xl2].[Measures].[Pull State Text]"/>
        </ext>
      </extLst>
    </dataField>
    <dataField fld="5" subtotal="count" baseField="0" baseItem="0"/>
    <dataField fld="6" subtotal="count" baseField="0" baseItem="0"/>
    <dataField fld="7" subtotal="count" baseField="0" baseItem="0"/>
    <dataField name="Column Spacer4" fld="15" subtotal="count" baseField="0" baseItem="0">
      <extLst>
        <ext xmlns:x14="http://schemas.microsoft.com/office/spreadsheetml/2009/9/main" uri="{E15A36E0-9728-4e99-A89B-3F7291B0FE68}">
          <x14:dataField sourceField="4" uniqueName="[__Xl4].[Measures].[Column Spacer]"/>
        </ext>
      </extLst>
    </dataField>
    <dataField name="No. of Mass Shootings2" fld="8" subtotal="count" baseField="0" baseItem="0">
      <extLst>
        <ext xmlns:x14="http://schemas.microsoft.com/office/spreadsheetml/2009/9/main" uri="{E15A36E0-9728-4e99-A89B-3F7291B0FE68}">
          <x14:dataField sourceField="8" uniqueName="[__Xl2].[Measures].[No. of Mass Shootings]"/>
        </ext>
      </extLst>
    </dataField>
    <dataField name="Column Spacer7" fld="16" subtotal="count" baseField="0" baseItem="0">
      <extLst>
        <ext xmlns:x14="http://schemas.microsoft.com/office/spreadsheetml/2009/9/main" uri="{E15A36E0-9728-4e99-A89B-3F7291B0FE68}">
          <x14:dataField sourceField="4" uniqueName="[__Xl7].[Measures].[Column Spacer]"/>
        </ext>
      </extLst>
    </dataField>
    <dataField fld="17" subtotal="count" baseField="0" baseItem="0">
      <extLst>
        <ext xmlns:x14="http://schemas.microsoft.com/office/spreadsheetml/2009/9/main" uri="{E15A36E0-9728-4e99-A89B-3F7291B0FE68}">
          <x14:dataField sourceField="8"/>
        </ext>
      </extLst>
    </dataField>
    <dataField name="Column Spacer6" fld="18" subtotal="count" baseField="0" baseItem="0">
      <extLst>
        <ext xmlns:x14="http://schemas.microsoft.com/office/spreadsheetml/2009/9/main" uri="{E15A36E0-9728-4e99-A89B-3F7291B0FE68}">
          <x14:dataField sourceField="4" uniqueName="[__Xl6].[Measures].[Column Spacer]"/>
        </ext>
      </extLst>
    </dataField>
  </dataFields>
  <formats count="29">
    <format dxfId="257">
      <pivotArea dataOnly="0" outline="0" fieldPosition="0">
        <references count="1">
          <reference field="4294967294" count="1">
            <x v="4"/>
          </reference>
        </references>
      </pivotArea>
    </format>
    <format dxfId="256">
      <pivotArea dataOnly="0" outline="0" fieldPosition="0">
        <references count="1">
          <reference field="4294967294" count="1">
            <x v="7"/>
          </reference>
        </references>
      </pivotArea>
    </format>
    <format dxfId="255">
      <pivotArea outline="0" collapsedLevelsAreSubtotals="1" fieldPosition="0">
        <references count="1">
          <reference field="4294967294" count="1" selected="0">
            <x v="10"/>
          </reference>
        </references>
      </pivotArea>
    </format>
    <format dxfId="254">
      <pivotArea dataOnly="0" labelOnly="1" outline="0" fieldPosition="0">
        <references count="1">
          <reference field="4294967294" count="1">
            <x v="10"/>
          </reference>
        </references>
      </pivotArea>
    </format>
    <format dxfId="253">
      <pivotArea dataOnly="0" outline="0" fieldPosition="0">
        <references count="1">
          <reference field="4294967294" count="1">
            <x v="9"/>
          </reference>
        </references>
      </pivotArea>
    </format>
    <format dxfId="252">
      <pivotArea outline="0" collapsedLevelsAreSubtotals="1" fieldPosition="0">
        <references count="1">
          <reference field="4294967294" count="1" selected="0">
            <x v="16"/>
          </reference>
        </references>
      </pivotArea>
    </format>
    <format dxfId="251">
      <pivotArea dataOnly="0" labelOnly="1" outline="0" fieldPosition="0">
        <references count="1">
          <reference field="4294967294" count="1">
            <x v="16"/>
          </reference>
        </references>
      </pivotArea>
    </format>
    <format dxfId="250">
      <pivotArea dataOnly="0" outline="0" fieldPosition="0">
        <references count="1">
          <reference field="4294967294" count="1">
            <x v="6"/>
          </reference>
        </references>
      </pivotArea>
    </format>
    <format dxfId="249">
      <pivotArea dataOnly="0" outline="0" fieldPosition="0">
        <references count="1">
          <reference field="4294967294" count="1">
            <x v="1"/>
          </reference>
        </references>
      </pivotArea>
    </format>
    <format dxfId="248">
      <pivotArea dataOnly="0" outline="0" fieldPosition="0">
        <references count="1">
          <reference field="4294967294" count="1">
            <x v="2"/>
          </reference>
        </references>
      </pivotArea>
    </format>
    <format dxfId="247">
      <pivotArea dataOnly="0" outline="0" fieldPosition="0">
        <references count="1">
          <reference field="4294967294" count="1">
            <x v="3"/>
          </reference>
        </references>
      </pivotArea>
    </format>
    <format dxfId="246">
      <pivotArea dataOnly="0" outline="0" fieldPosition="0">
        <references count="1">
          <reference field="4294967294" count="1">
            <x v="5"/>
          </reference>
        </references>
      </pivotArea>
    </format>
    <format dxfId="245">
      <pivotArea dataOnly="0" outline="0" fieldPosition="0">
        <references count="1">
          <reference field="4294967294" count="1">
            <x v="4"/>
          </reference>
        </references>
      </pivotArea>
    </format>
    <format dxfId="244">
      <pivotArea dataOnly="0" outline="0" fieldPosition="0">
        <references count="1">
          <reference field="4294967294" count="1">
            <x v="9"/>
          </reference>
        </references>
      </pivotArea>
    </format>
    <format dxfId="243">
      <pivotArea dataOnly="0" outline="0" fieldPosition="0">
        <references count="1">
          <reference field="4294967294" count="2">
            <x v="11"/>
            <x v="12"/>
          </reference>
        </references>
      </pivotArea>
    </format>
    <format dxfId="242">
      <pivotArea dataOnly="0" outline="0" fieldPosition="0">
        <references count="1">
          <reference field="4294967294" count="1">
            <x v="11"/>
          </reference>
        </references>
      </pivotArea>
    </format>
    <format dxfId="241">
      <pivotArea dataOnly="0" outline="0" fieldPosition="0">
        <references count="1">
          <reference field="4294967294" count="1">
            <x v="12"/>
          </reference>
        </references>
      </pivotArea>
    </format>
    <format dxfId="240">
      <pivotArea dataOnly="0" outline="0" fieldPosition="0">
        <references count="1">
          <reference field="4294967294" count="1">
            <x v="2"/>
          </reference>
        </references>
      </pivotArea>
    </format>
    <format dxfId="239">
      <pivotArea dataOnly="0" outline="0" fieldPosition="0">
        <references count="1">
          <reference field="4294967294" count="1">
            <x v="6"/>
          </reference>
        </references>
      </pivotArea>
    </format>
    <format dxfId="238">
      <pivotArea dataOnly="0" outline="0" fieldPosition="0">
        <references count="1">
          <reference field="4294967294" count="1">
            <x v="17"/>
          </reference>
        </references>
      </pivotArea>
    </format>
    <format dxfId="237">
      <pivotArea dataOnly="0" outline="0" fieldPosition="0">
        <references count="1">
          <reference field="4294967294" count="1">
            <x v="0"/>
          </reference>
        </references>
      </pivotArea>
    </format>
    <format dxfId="236">
      <pivotArea dataOnly="0" outline="0" fieldPosition="0">
        <references count="1">
          <reference field="4294967294" count="1">
            <x v="9"/>
          </reference>
        </references>
      </pivotArea>
    </format>
    <format dxfId="235">
      <pivotArea collapsedLevelsAreSubtotals="1" fieldPosition="0">
        <references count="2">
          <reference field="4294967294" count="1" selected="0">
            <x v="1"/>
          </reference>
          <reference field="0" count="1">
            <x v="11"/>
          </reference>
        </references>
      </pivotArea>
    </format>
    <format dxfId="234">
      <pivotArea collapsedLevelsAreSubtotals="1" fieldPosition="0">
        <references count="2">
          <reference field="4294967294" count="1" selected="0">
            <x v="17"/>
          </reference>
          <reference field="0" count="42">
            <x v="0"/>
            <x v="1"/>
            <x v="2"/>
            <x v="3"/>
            <x v="5"/>
            <x v="6"/>
            <x v="7"/>
            <x v="8"/>
            <x v="11"/>
            <x v="12"/>
            <x v="14"/>
            <x v="15"/>
            <x v="16"/>
            <x v="17"/>
            <x v="18"/>
            <x v="19"/>
            <x v="20"/>
            <x v="21"/>
            <x v="22"/>
            <x v="23"/>
            <x v="24"/>
            <x v="25"/>
            <x v="26"/>
            <x v="27"/>
            <x v="28"/>
            <x v="29"/>
            <x v="30"/>
            <x v="31"/>
            <x v="34"/>
            <x v="36"/>
            <x v="37"/>
            <x v="39"/>
            <x v="40"/>
            <x v="41"/>
            <x v="42"/>
            <x v="44"/>
            <x v="45"/>
            <x v="46"/>
            <x v="47"/>
            <x v="48"/>
            <x v="49"/>
            <x v="50"/>
          </reference>
        </references>
      </pivotArea>
    </format>
    <format dxfId="233">
      <pivotArea collapsedLevelsAreSubtotals="1" fieldPosition="0">
        <references count="2">
          <reference field="4294967294" count="1" selected="0">
            <x v="17"/>
          </reference>
          <reference field="0" count="1">
            <x v="33"/>
          </reference>
        </references>
      </pivotArea>
    </format>
    <format dxfId="232">
      <pivotArea outline="0" collapsedLevelsAreSubtotals="1" fieldPosition="0">
        <references count="1">
          <reference field="4294967294" count="1" selected="0">
            <x v="17"/>
          </reference>
        </references>
      </pivotArea>
    </format>
    <format dxfId="231">
      <pivotArea outline="0" collapsedLevelsAreSubtotals="1" fieldPosition="0">
        <references count="1">
          <reference field="4294967294" count="2" selected="0">
            <x v="0"/>
            <x v="1"/>
          </reference>
        </references>
      </pivotArea>
    </format>
    <format dxfId="230">
      <pivotArea dataOnly="0" outline="0" fieldPosition="0">
        <references count="1">
          <reference field="4294967294" count="1">
            <x v="4"/>
          </reference>
        </references>
      </pivotArea>
    </format>
    <format dxfId="229">
      <pivotArea dataOnly="0" outline="0" fieldPosition="0">
        <references count="1">
          <reference field="4294967294" count="1">
            <x v="14"/>
          </reference>
        </references>
      </pivotArea>
    </format>
  </formats>
  <conditionalFormats count="5">
    <conditionalFormat priority="12">
      <pivotAreas count="1">
        <pivotArea type="data" outline="0" collapsedLevelsAreSubtotals="1" fieldPosition="0">
          <references count="1">
            <reference field="4294967294" count="1" selected="0">
              <x v="12"/>
            </reference>
          </references>
        </pivotArea>
      </pivotAreas>
    </conditionalFormat>
    <conditionalFormat priority="13">
      <pivotAreas count="1">
        <pivotArea type="data" outline="0" collapsedLevelsAreSubtotals="1" fieldPosition="0">
          <references count="1">
            <reference field="4294967294" count="1" selected="0">
              <x v="11"/>
            </reference>
          </references>
        </pivotArea>
      </pivotAreas>
    </conditionalFormat>
    <conditionalFormat scope="field" priority="15">
      <pivotAreas count="1">
        <pivotArea outline="0" collapsedLevelsAreSubtotals="1" fieldPosition="0">
          <references count="2">
            <reference field="4294967294" count="1" selected="0">
              <x v="16"/>
            </reference>
            <reference field="0" count="0" selected="0"/>
          </references>
        </pivotArea>
      </pivotAreas>
    </conditionalFormat>
    <conditionalFormat scope="field" priority="16">
      <pivotAreas count="1">
        <pivotArea outline="0" collapsedLevelsAreSubtotals="1" fieldPosition="0">
          <references count="2">
            <reference field="4294967294" count="1" selected="0">
              <x v="7"/>
            </reference>
            <reference field="0" count="0" selected="0"/>
          </references>
        </pivotArea>
      </pivotAreas>
    </conditionalFormat>
    <conditionalFormat scope="field" priority="18">
      <pivotAreas count="1">
        <pivotArea outline="0" collapsedLevelsAreSubtotals="1" fieldPosition="0">
          <references count="2">
            <reference field="4294967294" count="1" selected="0">
              <x v="1"/>
            </reference>
            <reference field="0" count="0" selected="0"/>
          </references>
        </pivotArea>
      </pivotAreas>
    </conditionalFormat>
  </conditionalFormats>
  <pivotHierarchies count="17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ies>
  <pivotTableStyleInfo name="PivotStyleLight16" showRowHeaders="1" showColHeaders="1" showRowStripes="0" showColStripes="0" showLastColumn="1"/>
  <rowHierarchiesUsage count="1">
    <rowHierarchyUsage hierarchyUsage="23"/>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State]"/>
        <x15:activeTabTopLevelEntity name="[A]"/>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55970AD0-63BB-4F69-AE44-871E2CAFC141}" name="PTStateLabel" cacheId="16" dataOnRows="1" applyNumberFormats="0" applyBorderFormats="0" applyFontFormats="0" applyPatternFormats="0" applyAlignmentFormats="0" applyWidthHeightFormats="1" dataCaption=" " tag="ddd2dfe4-7e72-4a69-80d0-60491f73f4fe" updatedVersion="6" minRefreshableVersion="3" subtotalHiddenItems="1" itemPrintTitles="1" createdVersion="6" indent="0" outline="1" outlineData="1" multipleFieldFilters="0">
  <location ref="U5:V13" firstHeaderRow="1" firstDataRow="1" firstDataCol="1"/>
  <pivotFields count="9">
    <pivotField dataField="1" subtotalTop="0" showAll="0" defaultSubtotal="0"/>
    <pivotField dataField="1" subtotalTop="0" showAll="0" defaultSubtotal="0"/>
    <pivotField allDrilled="1" subtotalTop="0" showAll="0" dataSourceSort="1" defaultSubtotal="0" defaultAttributeDrillState="1"/>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s>
  <rowFields count="1">
    <field x="-2"/>
  </rowFields>
  <rowItems count="8">
    <i>
      <x/>
    </i>
    <i i="1">
      <x v="1"/>
    </i>
    <i i="2">
      <x v="2"/>
    </i>
    <i i="3">
      <x v="3"/>
    </i>
    <i i="4">
      <x v="4"/>
    </i>
    <i i="5">
      <x v="5"/>
    </i>
    <i i="6">
      <x v="6"/>
    </i>
    <i i="7">
      <x v="7"/>
    </i>
  </rowItems>
  <colItems count="1">
    <i/>
  </colItems>
  <dataFields count="8">
    <dataField name="Selected State" fld="3" subtotal="count" baseField="0" baseItem="0"/>
    <dataField name="Incidents" fld="4" subtotal="count" baseField="0" baseItem="0"/>
    <dataField name="Deaths" fld="0" subtotal="count" baseField="0" baseItem="0"/>
    <dataField name="% Deaths" fld="5" subtotal="count" baseField="0" baseItem="0"/>
    <dataField name="Injuries" fld="1" subtotal="count" baseField="0" baseItem="0"/>
    <dataField name="% Injuries" fld="6" subtotal="count" baseField="0" baseItem="0"/>
    <dataField name="Mass Shootings" fld="8" subtotal="count" baseField="0" baseItem="0"/>
    <dataField name="% Mass Shootings" fld="7" subtotal="count" baseField="0" baseItem="0"/>
  </dataFields>
  <formats count="7">
    <format dxfId="264">
      <pivotArea dataOnly="0" labelOnly="1" outline="0" fieldPosition="0">
        <references count="1">
          <reference field="4294967294" count="4">
            <x v="0"/>
            <x v="1"/>
            <x v="2"/>
            <x v="4"/>
          </reference>
        </references>
      </pivotArea>
    </format>
    <format dxfId="263">
      <pivotArea dataOnly="0" labelOnly="1" fieldPosition="0">
        <references count="1">
          <reference field="4294967294" count="0"/>
        </references>
      </pivotArea>
    </format>
    <format dxfId="262">
      <pivotArea dataOnly="0" grandCol="1" outline="0" axis="axisCol" fieldPosition="0"/>
    </format>
    <format dxfId="261">
      <pivotArea outline="0" collapsedLevelsAreSubtotals="1" fieldPosition="0"/>
    </format>
    <format dxfId="260">
      <pivotArea dataOnly="0" labelOnly="1" outline="0" fieldPosition="0">
        <references count="1">
          <reference field="4294967294" count="8">
            <x v="0"/>
            <x v="1"/>
            <x v="2"/>
            <x v="3"/>
            <x v="4"/>
            <x v="5"/>
            <x v="6"/>
            <x v="7"/>
          </reference>
        </references>
      </pivotArea>
    </format>
    <format dxfId="259">
      <pivotArea dataOnly="0" labelOnly="1" outline="0" fieldPosition="0">
        <references count="1">
          <reference field="4294967294" count="1">
            <x v="3"/>
          </reference>
        </references>
      </pivotArea>
    </format>
    <format dxfId="258">
      <pivotArea dataOnly="0" labelOnly="1" outline="0" fieldPosition="0">
        <references count="1">
          <reference field="4294967294" count="1">
            <x v="3"/>
          </reference>
        </references>
      </pivotArea>
    </format>
  </formats>
  <conditionalFormats count="4">
    <conditionalFormat priority="3">
      <pivotAreas count="1">
        <pivotArea type="data" collapsedLevelsAreSubtotals="1" fieldPosition="0">
          <references count="1">
            <reference field="4294967294" count="2">
              <x v="6"/>
              <x v="7"/>
            </reference>
          </references>
        </pivotArea>
      </pivotAreas>
    </conditionalFormat>
    <conditionalFormat priority="4">
      <pivotAreas count="1">
        <pivotArea type="data" collapsedLevelsAreSubtotals="1" fieldPosition="0">
          <references count="1">
            <reference field="4294967294" count="2">
              <x v="4"/>
              <x v="5"/>
            </reference>
          </references>
        </pivotArea>
      </pivotAreas>
    </conditionalFormat>
    <conditionalFormat priority="6">
      <pivotAreas count="1">
        <pivotArea type="data" collapsedLevelsAreSubtotals="1" fieldPosition="0">
          <references count="1">
            <reference field="4294967294" count="2">
              <x v="2"/>
              <x v="3"/>
            </reference>
          </references>
        </pivotArea>
      </pivotAreas>
    </conditionalFormat>
    <conditionalFormat priority="7">
      <pivotAreas count="1">
        <pivotArea type="data" collapsedLevelsAreSubtotals="1" fieldPosition="0">
          <references count="1">
            <reference field="4294967294" count="1">
              <x v="1"/>
            </reference>
          </references>
        </pivotArea>
      </pivotAreas>
    </conditionalFormat>
  </conditional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Selected State"/>
    <pivotHierarchy dragToRow="0" dragToCol="0" dragToPage="0" dragToData="1"/>
    <pivotHierarchy dragToRow="0" dragToCol="0" dragToPage="0" dragToData="1"/>
    <pivotHierarchy dragToRow="0" dragToCol="0" dragToPage="0" dragToData="1"/>
    <pivotHierarchy dragToRow="0" dragToCol="0" dragToPage="0" dragToData="1" caption="Incidents"/>
    <pivotHierarchy dragToRow="0" dragToCol="0" dragToPage="0" dragToData="1" caption="Deaths"/>
    <pivotHierarchy dragToRow="0" dragToCol="0" dragToPage="0" dragToData="1" caption="Injuries"/>
    <pivotHierarchy dragToRow="0" dragToCol="0" dragToPage="0" dragToData="1"/>
    <pivotHierarchy dragToRow="0" dragToCol="0" dragToPage="0" dragToData="1" caption="% Deaths"/>
    <pivotHierarchy dragToRow="0" dragToCol="0" dragToPage="0" dragToData="1" caption="% Injuries"/>
    <pivotHierarchy dragToRow="0" dragToCol="0" dragToPage="0" dragToData="1" caption="% Mass Shootings"/>
    <pivotHierarchy dragToRow="0" dragToCol="0" dragToPage="0" dragToData="1" caption="Mass Shooting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State]"/>
        <x15:activeTabTopLevelEntity name="[A]"/>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3A21DAC-6F3A-4C38-9485-BD6EF91817A2}" name="PTDifference" cacheId="15" dataOnRows="1" applyNumberFormats="0" applyBorderFormats="0" applyFontFormats="0" applyPatternFormats="0" applyAlignmentFormats="0" applyWidthHeightFormats="1" dataCaption="Values" tag="15f12537-6574-4295-9974-5958f5b6f7ab" updatedVersion="6" minRefreshableVersion="3" subtotalHiddenItems="1" itemPrintTitles="1" createdVersion="6" indent="0" outline="1" outlineData="1" multipleFieldFilters="0">
  <location ref="X5:Y13" firstHeaderRow="1" firstDataRow="1" firstDataCol="1"/>
  <pivotFields count="9">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allDrilled="1" subtotalTop="0" showAll="0" dataSourceSort="1" defaultSubtotal="0" defaultAttributeDrillState="1"/>
  </pivotFields>
  <rowFields count="1">
    <field x="-2"/>
  </rowFields>
  <rowItems count="8">
    <i>
      <x/>
    </i>
    <i i="1">
      <x v="1"/>
    </i>
    <i i="2">
      <x v="2"/>
    </i>
    <i i="3">
      <x v="3"/>
    </i>
    <i i="4">
      <x v="4"/>
    </i>
    <i i="5">
      <x v="5"/>
    </i>
    <i i="6">
      <x v="6"/>
    </i>
    <i i="7">
      <x v="7"/>
    </i>
  </rowItems>
  <colItems count="1">
    <i/>
  </colItems>
  <dataFields count="8">
    <dataField fld="7" subtotal="count" baseField="0" baseItem="0"/>
    <dataField fld="0" subtotal="count" baseField="0" baseItem="0"/>
    <dataField fld="1" subtotal="count" baseField="0" baseItem="0"/>
    <dataField fld="2" subtotal="count" baseField="0" baseItem="0"/>
    <dataField fld="3" subtotal="count" baseField="0" baseItem="0"/>
    <dataField fld="4" subtotal="count" baseField="0" baseItem="0"/>
    <dataField fld="5" subtotal="count" baseField="0" baseItem="0"/>
    <dataField fld="6" subtotal="count" baseField="0" baseItem="0"/>
  </dataFields>
  <formats count="20">
    <format dxfId="284">
      <pivotArea dataOnly="0" grandCol="1" outline="0" axis="axisCol" fieldPosition="0"/>
    </format>
    <format dxfId="283">
      <pivotArea collapsedLevelsAreSubtotals="1" fieldPosition="0">
        <references count="1">
          <reference field="4294967294" count="1">
            <x v="3"/>
          </reference>
        </references>
      </pivotArea>
    </format>
    <format dxfId="282">
      <pivotArea collapsedLevelsAreSubtotals="1" fieldPosition="0">
        <references count="1">
          <reference field="4294967294" count="1">
            <x v="5"/>
          </reference>
        </references>
      </pivotArea>
    </format>
    <format dxfId="281">
      <pivotArea collapsedLevelsAreSubtotals="1" fieldPosition="0">
        <references count="1">
          <reference field="4294967294" count="1">
            <x v="7"/>
          </reference>
        </references>
      </pivotArea>
    </format>
    <format dxfId="280">
      <pivotArea collapsedLevelsAreSubtotals="1" fieldPosition="0">
        <references count="1">
          <reference field="4294967294" count="2">
            <x v="1"/>
            <x v="2"/>
          </reference>
        </references>
      </pivotArea>
    </format>
    <format dxfId="279">
      <pivotArea outline="0" collapsedLevelsAreSubtotals="1" fieldPosition="0"/>
    </format>
    <format dxfId="278">
      <pivotArea dataOnly="0" labelOnly="1" outline="0" fieldPosition="0">
        <references count="1">
          <reference field="4294967294" count="8">
            <x v="0"/>
            <x v="1"/>
            <x v="2"/>
            <x v="3"/>
            <x v="4"/>
            <x v="5"/>
            <x v="6"/>
            <x v="7"/>
          </reference>
        </references>
      </pivotArea>
    </format>
    <format dxfId="277">
      <pivotArea collapsedLevelsAreSubtotals="1" fieldPosition="0">
        <references count="1">
          <reference field="4294967294" count="1">
            <x v="1"/>
          </reference>
        </references>
      </pivotArea>
    </format>
    <format dxfId="276">
      <pivotArea collapsedLevelsAreSubtotals="1" fieldPosition="0">
        <references count="1">
          <reference field="4294967294" count="1">
            <x v="2"/>
          </reference>
        </references>
      </pivotArea>
    </format>
    <format dxfId="275">
      <pivotArea collapsedLevelsAreSubtotals="1" fieldPosition="0">
        <references count="1">
          <reference field="4294967294" count="1">
            <x v="6"/>
          </reference>
        </references>
      </pivotArea>
    </format>
    <format dxfId="274">
      <pivotArea collapsedLevelsAreSubtotals="1" fieldPosition="0">
        <references count="1">
          <reference field="4294967294" count="1">
            <x v="4"/>
          </reference>
        </references>
      </pivotArea>
    </format>
    <format dxfId="273">
      <pivotArea type="all" dataOnly="0" outline="0" fieldPosition="0"/>
    </format>
    <format dxfId="272">
      <pivotArea outline="0" collapsedLevelsAreSubtotals="1" fieldPosition="0"/>
    </format>
    <format dxfId="271">
      <pivotArea field="-2" type="button" dataOnly="0" labelOnly="1" outline="0" axis="axisRow" fieldPosition="0"/>
    </format>
    <format dxfId="270">
      <pivotArea dataOnly="0" labelOnly="1" outline="0" fieldPosition="0">
        <references count="1">
          <reference field="4294967294" count="8">
            <x v="0"/>
            <x v="1"/>
            <x v="2"/>
            <x v="3"/>
            <x v="4"/>
            <x v="5"/>
            <x v="6"/>
            <x v="7"/>
          </reference>
        </references>
      </pivotArea>
    </format>
    <format dxfId="269">
      <pivotArea dataOnly="0" labelOnly="1" grandCol="1" outline="0" axis="axisCol" fieldPosition="0"/>
    </format>
    <format dxfId="268">
      <pivotArea outline="0" collapsedLevelsAreSubtotals="1" fieldPosition="0"/>
    </format>
    <format dxfId="267">
      <pivotArea dataOnly="0" labelOnly="1" outline="0" fieldPosition="0">
        <references count="1">
          <reference field="4294967294" count="8">
            <x v="0"/>
            <x v="1"/>
            <x v="2"/>
            <x v="3"/>
            <x v="4"/>
            <x v="5"/>
            <x v="6"/>
            <x v="7"/>
          </reference>
        </references>
      </pivotArea>
    </format>
    <format dxfId="266">
      <pivotArea collapsedLevelsAreSubtotals="1" fieldPosition="0">
        <references count="1">
          <reference field="4294967294" count="1">
            <x v="0"/>
          </reference>
        </references>
      </pivotArea>
    </format>
    <format dxfId="265">
      <pivotArea outline="0" collapsedLevelsAreSubtotals="1" fieldPosition="0"/>
    </format>
  </formats>
  <conditionalFormats count="2">
    <conditionalFormat priority="20">
      <pivotAreas count="1">
        <pivotArea type="data" collapsedLevelsAreSubtotals="1" fieldPosition="0">
          <references count="1">
            <reference field="4294967294" count="7">
              <x v="1"/>
              <x v="2"/>
              <x v="3"/>
              <x v="4"/>
              <x v="5"/>
              <x v="6"/>
              <x v="7"/>
            </reference>
          </references>
        </pivotArea>
      </pivotAreas>
    </conditionalFormat>
    <conditionalFormat priority="19">
      <pivotAreas count="1">
        <pivotArea type="data" collapsedLevelsAreSubtotals="1" fieldPosition="0">
          <references count="1">
            <reference field="4294967294" count="7">
              <x v="1"/>
              <x v="2"/>
              <x v="3"/>
              <x v="4"/>
              <x v="5"/>
              <x v="6"/>
              <x v="7"/>
            </reference>
          </references>
        </pivotArea>
      </pivotAreas>
    </conditionalFormat>
  </conditional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A]"/>
        <x15:activeTabTopLevelEntity name="[dState]"/>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2E576ACF-4AA2-4105-87BA-003B90EC3F10}" name="PivotTable1" cacheId="9" dataOnRows="1" applyNumberFormats="0" applyBorderFormats="0" applyFontFormats="0" applyPatternFormats="0" applyAlignmentFormats="0" applyWidthHeightFormats="1" dataCaption="Values" tag="2540dd83-01a6-4271-9fef-9f67945f301a" updatedVersion="6" minRefreshableVersion="3" subtotalHiddenItems="1" itemPrintTitles="1" createdVersion="6" indent="0" outline="1" outlineData="1" multipleFieldFilters="0">
  <location ref="AA5:AB13" firstHeaderRow="1" firstDataRow="1" firstDataCol="1"/>
  <pivotFields count="8">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s>
  <rowFields count="1">
    <field x="-2"/>
  </rowFields>
  <rowItems count="8">
    <i>
      <x/>
    </i>
    <i i="1">
      <x v="1"/>
    </i>
    <i i="2">
      <x v="2"/>
    </i>
    <i i="3">
      <x v="3"/>
    </i>
    <i i="4">
      <x v="4"/>
    </i>
    <i i="5">
      <x v="5"/>
    </i>
    <i i="6">
      <x v="6"/>
    </i>
    <i i="7">
      <x v="7"/>
    </i>
  </rowItems>
  <colItems count="1">
    <i/>
  </colItems>
  <dataFields count="8">
    <dataField fld="0" subtotal="count" baseField="0" baseItem="0"/>
    <dataField fld="1" subtotal="count" baseField="0" baseItem="0"/>
    <dataField fld="2" subtotal="count" baseField="0" baseItem="0"/>
    <dataField fld="3" subtotal="count" baseField="0" baseItem="0"/>
    <dataField fld="4" subtotal="count" baseField="0" baseItem="0"/>
    <dataField fld="5" subtotal="count" baseField="0" baseItem="0"/>
    <dataField fld="6" subtotal="count" baseField="0" baseItem="0"/>
    <dataField fld="7" subtotal="count" baseField="0" baseItem="0"/>
  </dataFields>
  <formats count="19">
    <format dxfId="303">
      <pivotArea outline="0" collapsedLevelsAreSubtotals="1" fieldPosition="0"/>
    </format>
    <format dxfId="302">
      <pivotArea outline="0" collapsedLevelsAreSubtotals="1" fieldPosition="0"/>
    </format>
    <format dxfId="301">
      <pivotArea type="all" dataOnly="0" outline="0" fieldPosition="0"/>
    </format>
    <format dxfId="300">
      <pivotArea outline="0" collapsedLevelsAreSubtotals="1" fieldPosition="0"/>
    </format>
    <format dxfId="299">
      <pivotArea field="-2" type="button" dataOnly="0" labelOnly="1" outline="0" axis="axisRow" fieldPosition="0"/>
    </format>
    <format dxfId="298">
      <pivotArea dataOnly="0" labelOnly="1" outline="0" fieldPosition="0">
        <references count="1">
          <reference field="4294967294" count="8">
            <x v="0"/>
            <x v="1"/>
            <x v="2"/>
            <x v="3"/>
            <x v="4"/>
            <x v="5"/>
            <x v="6"/>
            <x v="7"/>
          </reference>
        </references>
      </pivotArea>
    </format>
    <format dxfId="297">
      <pivotArea dataOnly="0" labelOnly="1" grandCol="1" outline="0" axis="axisCol" fieldPosition="0"/>
    </format>
    <format dxfId="296">
      <pivotArea collapsedLevelsAreSubtotals="1" fieldPosition="0">
        <references count="1">
          <reference field="4294967294" count="7">
            <x v="1"/>
            <x v="2"/>
            <x v="3"/>
            <x v="4"/>
            <x v="5"/>
            <x v="6"/>
            <x v="7"/>
          </reference>
        </references>
      </pivotArea>
    </format>
    <format dxfId="295">
      <pivotArea collapsedLevelsAreSubtotals="1" fieldPosition="0">
        <references count="1">
          <reference field="4294967294" count="1">
            <x v="6"/>
          </reference>
        </references>
      </pivotArea>
    </format>
    <format dxfId="294">
      <pivotArea collapsedLevelsAreSubtotals="1" fieldPosition="0">
        <references count="1">
          <reference field="4294967294" count="1">
            <x v="0"/>
          </reference>
        </references>
      </pivotArea>
    </format>
    <format dxfId="293">
      <pivotArea dataOnly="0" grandCol="1" outline="0" axis="axisCol" fieldPosition="0"/>
    </format>
    <format dxfId="292">
      <pivotArea collapsedLevelsAreSubtotals="1" fieldPosition="0">
        <references count="1">
          <reference field="4294967294" count="1">
            <x v="1"/>
          </reference>
        </references>
      </pivotArea>
    </format>
    <format dxfId="291">
      <pivotArea collapsedLevelsAreSubtotals="1" fieldPosition="0">
        <references count="1">
          <reference field="4294967294" count="2">
            <x v="2"/>
            <x v="3"/>
          </reference>
        </references>
      </pivotArea>
    </format>
    <format dxfId="290">
      <pivotArea collapsedLevelsAreSubtotals="1" fieldPosition="0">
        <references count="1">
          <reference field="4294967294" count="2">
            <x v="4"/>
            <x v="5"/>
          </reference>
        </references>
      </pivotArea>
    </format>
    <format dxfId="289">
      <pivotArea collapsedLevelsAreSubtotals="1" fieldPosition="0">
        <references count="1">
          <reference field="4294967294" count="2">
            <x v="6"/>
            <x v="7"/>
          </reference>
        </references>
      </pivotArea>
    </format>
    <format dxfId="288">
      <pivotArea collapsedLevelsAreSubtotals="1" fieldPosition="0">
        <references count="1">
          <reference field="4294967294" count="1">
            <x v="3"/>
          </reference>
        </references>
      </pivotArea>
    </format>
    <format dxfId="287">
      <pivotArea collapsedLevelsAreSubtotals="1" fieldPosition="0">
        <references count="1">
          <reference field="4294967294" count="1">
            <x v="5"/>
          </reference>
        </references>
      </pivotArea>
    </format>
    <format dxfId="286">
      <pivotArea collapsedLevelsAreSubtotals="1" fieldPosition="0">
        <references count="1">
          <reference field="4294967294" count="1">
            <x v="7"/>
          </reference>
        </references>
      </pivotArea>
    </format>
    <format dxfId="285">
      <pivotArea outline="0" collapsedLevelsAreSubtotals="1" fieldPosition="0"/>
    </format>
  </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A]"/>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DDD71A01-1C83-41D4-AA9D-1587C840B7FB}" name="PivotTable1" cacheId="6" applyNumberFormats="0" applyBorderFormats="0" applyFontFormats="0" applyPatternFormats="0" applyAlignmentFormats="0" applyWidthHeightFormats="1" dataCaption="Values" tag="663b155a-bfbe-4636-a114-ac6601676a64" updatedVersion="6" minRefreshableVersion="3" showDrill="0" subtotalHiddenItems="1" itemPrintTitles="1" createdVersion="6" indent="0" showEmptyRow="1" showEmptyCol="1" compact="0" compactData="0" multipleFieldFilters="0">
  <location ref="A3:H85" firstHeaderRow="1" firstDataRow="2" firstDataCol="1"/>
  <pivotFields count="4">
    <pivotField axis="axisRow" compact="0" allDrilled="1" outline="0" showAll="0" sortType="descending" defaultSubtotal="0" defaultAttributeDrillState="1">
      <items count="8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s>
      <autoSortScope>
        <pivotArea dataOnly="0" outline="0" fieldPosition="0">
          <references count="1">
            <reference field="4294967294" count="1" selected="0">
              <x v="0"/>
            </reference>
          </references>
        </pivotArea>
      </autoSortScope>
    </pivotField>
    <pivotField axis="axisCol" compact="0" allDrilled="1" outline="0" showAll="0" dataSourceSort="1" defaultSubtotal="0" defaultAttributeDrillState="1">
      <items count="6">
        <item x="0"/>
        <item x="1"/>
        <item x="2"/>
        <item x="3"/>
        <item x="4"/>
        <item x="5"/>
      </items>
    </pivotField>
    <pivotField dataField="1" compact="0" outline="0" showAll="0" defaultSubtotal="0"/>
    <pivotField compact="0" allDrilled="1" outline="0" subtotalTop="0" showAll="0" dataSourceSort="1" defaultSubtotal="0" defaultAttributeDrillState="1"/>
  </pivotFields>
  <rowFields count="1">
    <field x="0"/>
  </rowFields>
  <rowItems count="81">
    <i>
      <x v="66"/>
    </i>
    <i>
      <x v="50"/>
    </i>
    <i>
      <x v="67"/>
    </i>
    <i>
      <x v="58"/>
    </i>
    <i>
      <x v="51"/>
    </i>
    <i>
      <x v="37"/>
    </i>
    <i>
      <x v="4"/>
    </i>
    <i>
      <x v="10"/>
    </i>
    <i>
      <x v="6"/>
    </i>
    <i>
      <x v="59"/>
    </i>
    <i>
      <x v="27"/>
    </i>
    <i>
      <x v="24"/>
    </i>
    <i>
      <x v="52"/>
    </i>
    <i>
      <x/>
    </i>
    <i>
      <x v="26"/>
    </i>
    <i>
      <x v="41"/>
    </i>
    <i>
      <x v="25"/>
    </i>
    <i>
      <x v="71"/>
    </i>
    <i>
      <x v="2"/>
    </i>
    <i>
      <x v="34"/>
    </i>
    <i>
      <x v="28"/>
    </i>
    <i>
      <x v="73"/>
    </i>
    <i>
      <x v="76"/>
    </i>
    <i>
      <x v="11"/>
    </i>
    <i>
      <x v="8"/>
    </i>
    <i>
      <x v="54"/>
    </i>
    <i>
      <x v="77"/>
    </i>
    <i>
      <x v="49"/>
    </i>
    <i>
      <x v="61"/>
    </i>
    <i>
      <x v="42"/>
    </i>
    <i>
      <x v="47"/>
    </i>
    <i>
      <x v="65"/>
    </i>
    <i>
      <x v="30"/>
    </i>
    <i>
      <x v="23"/>
    </i>
    <i>
      <x v="60"/>
    </i>
    <i>
      <x v="15"/>
    </i>
    <i>
      <x v="5"/>
    </i>
    <i>
      <x v="68"/>
    </i>
    <i>
      <x v="63"/>
    </i>
    <i>
      <x v="9"/>
    </i>
    <i>
      <x v="45"/>
    </i>
    <i>
      <x v="43"/>
    </i>
    <i>
      <x v="40"/>
    </i>
    <i>
      <x v="22"/>
    </i>
    <i>
      <x v="55"/>
    </i>
    <i>
      <x v="78"/>
    </i>
    <i>
      <x v="38"/>
    </i>
    <i>
      <x v="3"/>
    </i>
    <i>
      <x v="69"/>
    </i>
    <i>
      <x v="12"/>
    </i>
    <i>
      <x v="64"/>
    </i>
    <i>
      <x v="19"/>
    </i>
    <i>
      <x v="72"/>
    </i>
    <i>
      <x v="33"/>
    </i>
    <i>
      <x v="1"/>
    </i>
    <i>
      <x v="56"/>
    </i>
    <i>
      <x v="39"/>
    </i>
    <i>
      <x v="21"/>
    </i>
    <i>
      <x v="7"/>
    </i>
    <i>
      <x v="32"/>
    </i>
    <i>
      <x v="75"/>
    </i>
    <i>
      <x v="70"/>
    </i>
    <i>
      <x v="62"/>
    </i>
    <i>
      <x v="16"/>
    </i>
    <i>
      <x v="35"/>
    </i>
    <i>
      <x v="53"/>
    </i>
    <i>
      <x v="14"/>
    </i>
    <i>
      <x v="79"/>
    </i>
    <i>
      <x v="18"/>
    </i>
    <i>
      <x v="20"/>
    </i>
    <i>
      <x v="13"/>
    </i>
    <i>
      <x v="31"/>
    </i>
    <i>
      <x v="36"/>
    </i>
    <i>
      <x v="44"/>
    </i>
    <i>
      <x v="17"/>
    </i>
    <i>
      <x v="29"/>
    </i>
    <i>
      <x v="46"/>
    </i>
    <i>
      <x v="74"/>
    </i>
    <i>
      <x v="57"/>
    </i>
    <i>
      <x v="48"/>
    </i>
    <i t="grand">
      <x/>
    </i>
  </rowItems>
  <colFields count="1">
    <field x="1"/>
  </colFields>
  <colItems count="7">
    <i>
      <x/>
    </i>
    <i>
      <x v="1"/>
    </i>
    <i>
      <x v="2"/>
    </i>
    <i>
      <x v="3"/>
    </i>
    <i>
      <x v="4"/>
    </i>
    <i>
      <x v="5"/>
    </i>
    <i t="grand">
      <x/>
    </i>
  </colItems>
  <dataFields count="1">
    <dataField name=" " fld="2" subtotal="count" baseField="0" baseItem="0"/>
  </dataFields>
  <formats count="21">
    <format dxfId="217">
      <pivotArea dataOnly="0" outline="0" fieldPosition="0">
        <references count="1">
          <reference field="1" count="0"/>
        </references>
      </pivotArea>
    </format>
    <format dxfId="216">
      <pivotArea dataOnly="0" grandCol="1" outline="0" fieldPosition="0"/>
    </format>
    <format dxfId="215">
      <pivotArea dataOnly="0" outline="0" fieldPosition="0">
        <references count="1">
          <reference field="1" count="0"/>
        </references>
      </pivotArea>
    </format>
    <format dxfId="214">
      <pivotArea dataOnly="0" grandCol="1" outline="0" fieldPosition="0"/>
    </format>
    <format dxfId="213">
      <pivotArea dataOnly="0" labelOnly="1" outline="0" fieldPosition="0">
        <references count="1">
          <reference field="0" count="0"/>
        </references>
      </pivotArea>
    </format>
    <format dxfId="212">
      <pivotArea dataOnly="0" labelOnly="1" outline="0" fieldPosition="0">
        <references count="1">
          <reference field="0" count="0"/>
        </references>
      </pivotArea>
    </format>
    <format dxfId="211">
      <pivotArea field="0" type="button" dataOnly="0" labelOnly="1" outline="0" axis="axisRow" fieldPosition="0"/>
    </format>
    <format dxfId="210">
      <pivotArea dataOnly="0" labelOnly="1" outline="0" fieldPosition="0">
        <references count="1">
          <reference field="1" count="0"/>
        </references>
      </pivotArea>
    </format>
    <format dxfId="209">
      <pivotArea type="origin" dataOnly="0" labelOnly="1" outline="0" fieldPosition="0"/>
    </format>
    <format dxfId="208">
      <pivotArea field="1" type="button" dataOnly="0" labelOnly="1" outline="0" axis="axisCol" fieldPosition="0"/>
    </format>
    <format dxfId="207">
      <pivotArea type="topRight" dataOnly="0" labelOnly="1" outline="0" fieldPosition="0"/>
    </format>
    <format dxfId="206">
      <pivotArea field="0" type="button" dataOnly="0" labelOnly="1" outline="0" axis="axisRow" fieldPosition="0"/>
    </format>
    <format dxfId="205">
      <pivotArea dataOnly="0" labelOnly="1" outline="0" fieldPosition="0">
        <references count="1">
          <reference field="1" count="0"/>
        </references>
      </pivotArea>
    </format>
    <format dxfId="204">
      <pivotArea dataOnly="0" labelOnly="1" grandCol="1" outline="0" fieldPosition="0"/>
    </format>
    <format dxfId="203">
      <pivotArea field="0" type="button" dataOnly="0" labelOnly="1" outline="0" axis="axisRow" fieldPosition="0"/>
    </format>
    <format dxfId="202">
      <pivotArea dataOnly="0" labelOnly="1" outline="0" fieldPosition="0">
        <references count="1">
          <reference field="1" count="0"/>
        </references>
      </pivotArea>
    </format>
    <format dxfId="201">
      <pivotArea dataOnly="0" labelOnly="1" grandCol="1" outline="0" fieldPosition="0"/>
    </format>
    <format dxfId="200">
      <pivotArea dataOnly="0" labelOnly="1" outline="0" fieldPosition="0">
        <references count="1">
          <reference field="0" count="0"/>
        </references>
      </pivotArea>
    </format>
    <format dxfId="199">
      <pivotArea dataOnly="0" grandCol="1" outline="0" fieldPosition="0"/>
    </format>
    <format dxfId="198">
      <pivotArea dataOnly="0" labelOnly="1" grandCol="1" outline="0" fieldPosition="0"/>
    </format>
    <format dxfId="197">
      <pivotArea field="1" type="button" dataOnly="0" labelOnly="1" outline="0" axis="axisCol" fieldPosition="0"/>
    </format>
  </formats>
  <conditionalFormats count="1">
    <conditionalFormat scope="field" priority="1">
      <pivotAreas count="1">
        <pivotArea outline="0" collapsedLevelsAreSubtotals="1" fieldPosition="0">
          <references count="3">
            <reference field="4294967294" count="1" selected="0">
              <x v="0"/>
            </reference>
            <reference field="0" count="0" selected="0"/>
            <reference field="1" count="0" selected="0"/>
          </references>
        </pivotArea>
      </pivotAreas>
    </conditionalFormat>
  </conditional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 "/>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0" showColHeaders="1" showRowStripes="0" showColStripes="0" showLastColumn="1"/>
  <rowHierarchiesUsage count="1">
    <rowHierarchyUsage hierarchyUsage="43"/>
  </rowHierarchiesUsage>
  <colHierarchiesUsage count="1">
    <colHierarchyUsage hierarchyUsage="9"/>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fIncidentCharacteristics]"/>
        <x15:activeTabTopLevelEntity name="[dDate]"/>
        <x15:activeTabTopLevelEntity name="[A]"/>
        <x15:activeTabTopLevelEntity name="[dState]"/>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A67FF0ED-CA4D-441E-85F0-EE0E5FE75BDB}" name="PTVictimsByAgeGroup" cacheId="47" applyNumberFormats="0" applyBorderFormats="0" applyFontFormats="0" applyPatternFormats="0" applyAlignmentFormats="0" applyWidthHeightFormats="1" dataCaption="Values" tag="4c38ed5a-0f33-4beb-8e59-e10b1ccbe69c" updatedVersion="6" minRefreshableVersion="3" subtotalHiddenItems="1" itemPrintTitles="1" createdVersion="6" indent="0" outline="1" outlineData="1" multipleFieldFilters="0">
  <location ref="L7:U60" firstHeaderRow="1" firstDataRow="2" firstDataCol="1"/>
  <pivotFields count="4">
    <pivotField axis="axisRow" allDrilled="1" subtotalTop="0" showAll="0" sortType="descending" defaultSubtotal="0" defaultAttributeDrillState="1">
      <items count="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s>
      <autoSortScope>
        <pivotArea dataOnly="0" outline="0" fieldPosition="0">
          <references count="1">
            <reference field="4294967294" count="1" selected="0">
              <x v="0"/>
            </reference>
          </references>
        </pivotArea>
      </autoSortScope>
    </pivotField>
    <pivotField axis="axisCol" allDrilled="1" subtotalTop="0" showAll="0" dataSourceSort="1" defaultSubtotal="0" defaultAttributeDrillState="1">
      <items count="8">
        <item x="0"/>
        <item x="1"/>
        <item x="2"/>
        <item x="3"/>
        <item x="4"/>
        <item x="5"/>
        <item x="6"/>
        <item x="7"/>
      </items>
    </pivotField>
    <pivotField dataField="1" subtotalTop="0" showAll="0" defaultSubtotal="0"/>
    <pivotField allDrilled="1" subtotalTop="0" showAll="0" dataSourceSort="1" defaultSubtotal="0" defaultAttributeDrillState="1"/>
  </pivotFields>
  <rowFields count="1">
    <field x="0"/>
  </rowFields>
  <rowItems count="52">
    <i>
      <x v="13"/>
    </i>
    <i>
      <x v="4"/>
    </i>
    <i>
      <x v="43"/>
    </i>
    <i>
      <x v="9"/>
    </i>
    <i>
      <x v="35"/>
    </i>
    <i>
      <x v="38"/>
    </i>
    <i>
      <x v="32"/>
    </i>
    <i>
      <x v="18"/>
    </i>
    <i>
      <x v="10"/>
    </i>
    <i>
      <x v="33"/>
    </i>
    <i>
      <x v="42"/>
    </i>
    <i>
      <x v="40"/>
    </i>
    <i>
      <x v="25"/>
    </i>
    <i>
      <x v="20"/>
    </i>
    <i>
      <x/>
    </i>
    <i>
      <x v="46"/>
    </i>
    <i>
      <x v="22"/>
    </i>
    <i>
      <x v="14"/>
    </i>
    <i>
      <x v="30"/>
    </i>
    <i>
      <x v="49"/>
    </i>
    <i>
      <x v="24"/>
    </i>
    <i>
      <x v="17"/>
    </i>
    <i>
      <x v="47"/>
    </i>
    <i>
      <x v="21"/>
    </i>
    <i>
      <x v="3"/>
    </i>
    <i>
      <x v="36"/>
    </i>
    <i>
      <x v="2"/>
    </i>
    <i>
      <x v="6"/>
    </i>
    <i>
      <x v="8"/>
    </i>
    <i>
      <x v="28"/>
    </i>
    <i>
      <x v="5"/>
    </i>
    <i>
      <x v="16"/>
    </i>
    <i>
      <x v="37"/>
    </i>
    <i>
      <x v="23"/>
    </i>
    <i>
      <x v="7"/>
    </i>
    <i>
      <x v="15"/>
    </i>
    <i>
      <x v="27"/>
    </i>
    <i>
      <x v="48"/>
    </i>
    <i>
      <x v="31"/>
    </i>
    <i>
      <x v="44"/>
    </i>
    <i>
      <x v="1"/>
    </i>
    <i>
      <x v="39"/>
    </i>
    <i>
      <x v="29"/>
    </i>
    <i>
      <x v="19"/>
    </i>
    <i>
      <x v="12"/>
    </i>
    <i>
      <x v="26"/>
    </i>
    <i>
      <x v="45"/>
    </i>
    <i>
      <x v="34"/>
    </i>
    <i>
      <x v="11"/>
    </i>
    <i>
      <x v="41"/>
    </i>
    <i>
      <x v="50"/>
    </i>
    <i t="grand">
      <x/>
    </i>
  </rowItems>
  <colFields count="1">
    <field x="1"/>
  </colFields>
  <colItems count="9">
    <i>
      <x/>
    </i>
    <i>
      <x v="1"/>
    </i>
    <i>
      <x v="2"/>
    </i>
    <i>
      <x v="3"/>
    </i>
    <i>
      <x v="4"/>
    </i>
    <i>
      <x v="5"/>
    </i>
    <i>
      <x v="6"/>
    </i>
    <i>
      <x v="7"/>
    </i>
    <i t="grand">
      <x/>
    </i>
  </colItems>
  <dataFields count="1">
    <dataField fld="2" subtotal="count" baseField="0" baseItem="0"/>
  </dataFields>
  <formats count="8">
    <format dxfId="188">
      <pivotArea dataOnly="0" outline="0" fieldPosition="0">
        <references count="1">
          <reference field="1" count="0"/>
        </references>
      </pivotArea>
    </format>
    <format dxfId="187">
      <pivotArea dataOnly="0" grandCol="1" outline="0" fieldPosition="0"/>
    </format>
    <format dxfId="186">
      <pivotArea dataOnly="0" labelOnly="1" fieldPosition="0">
        <references count="1">
          <reference field="0" count="0"/>
        </references>
      </pivotArea>
    </format>
    <format dxfId="185">
      <pivotArea dataOnly="0" grandCol="1" outline="0" fieldPosition="0"/>
    </format>
    <format dxfId="184">
      <pivotArea dataOnly="0" outline="0" fieldPosition="0">
        <references count="1">
          <reference field="1" count="0"/>
        </references>
      </pivotArea>
    </format>
    <format dxfId="183">
      <pivotArea dataOnly="0" labelOnly="1" fieldPosition="0">
        <references count="1">
          <reference field="0" count="0"/>
        </references>
      </pivotArea>
    </format>
    <format dxfId="182">
      <pivotArea dataOnly="0" labelOnly="1" fieldPosition="0">
        <references count="1">
          <reference field="0" count="0"/>
        </references>
      </pivotArea>
    </format>
    <format dxfId="181">
      <pivotArea dataOnly="0" grandCol="1" outline="0" fieldPosition="0"/>
    </format>
  </formats>
  <conditionalFormats count="1">
    <conditionalFormat scope="field" priority="1">
      <pivotAreas count="1">
        <pivotArea outline="0" collapsedLevelsAreSubtotals="1" fieldPosition="0">
          <references count="3">
            <reference field="4294967294" count="1" selected="0">
              <x v="0"/>
            </reference>
            <reference field="0" count="0" selected="0"/>
            <reference field="1" count="0" selected="0"/>
          </references>
        </pivotArea>
      </pivotAreas>
    </conditionalFormat>
  </conditional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3"/>
  </rowHierarchiesUsage>
  <colHierarchiesUsage count="1">
    <colHierarchyUsage hierarchyUsage="1"/>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State]"/>
        <x15:activeTabTopLevelEntity name="[dAgeFrequencyTable]"/>
        <x15:activeTabTopLevelEntity name="[Measures2]"/>
        <x15:activeTabTopLevelEntity name="[dDate]"/>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43CB70CB-1F87-492F-9C96-2A234BD3017A}" name="PTSuspectsByAgeGroup" cacheId="44" applyNumberFormats="0" applyBorderFormats="0" applyFontFormats="0" applyPatternFormats="0" applyAlignmentFormats="0" applyWidthHeightFormats="1" dataCaption="Values" tag="3ab4bcef-b214-4be5-bf12-789ab3362ac9" updatedVersion="6" minRefreshableVersion="3" subtotalHiddenItems="1" itemPrintTitles="1" createdVersion="6" indent="0" outline="1" outlineData="1" multipleFieldFilters="0">
  <location ref="A7:J60" firstHeaderRow="1" firstDataRow="2" firstDataCol="1"/>
  <pivotFields count="4">
    <pivotField axis="axisRow" allDrilled="1" subtotalTop="0" showAll="0" sortType="descending" defaultSubtotal="0" defaultAttributeDrillState="1">
      <items count="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s>
      <autoSortScope>
        <pivotArea dataOnly="0" outline="0" fieldPosition="0">
          <references count="1">
            <reference field="4294967294" count="1" selected="0">
              <x v="0"/>
            </reference>
          </references>
        </pivotArea>
      </autoSortScope>
    </pivotField>
    <pivotField axis="axisCol" allDrilled="1" subtotalTop="0" showAll="0" dataSourceSort="1" defaultSubtotal="0" defaultAttributeDrillState="1">
      <items count="8">
        <item x="0"/>
        <item x="1"/>
        <item x="2"/>
        <item x="3"/>
        <item x="4"/>
        <item x="5"/>
        <item x="6"/>
        <item x="7"/>
      </items>
    </pivotField>
    <pivotField dataField="1" subtotalTop="0" showAll="0" defaultSubtotal="0"/>
    <pivotField allDrilled="1" subtotalTop="0" showAll="0" dataSourceSort="1" defaultSubtotal="0" defaultAttributeDrillState="1"/>
  </pivotFields>
  <rowFields count="1">
    <field x="0"/>
  </rowFields>
  <rowItems count="52">
    <i>
      <x v="4"/>
    </i>
    <i>
      <x v="43"/>
    </i>
    <i>
      <x v="9"/>
    </i>
    <i>
      <x v="32"/>
    </i>
    <i>
      <x v="35"/>
    </i>
    <i>
      <x v="33"/>
    </i>
    <i>
      <x v="10"/>
    </i>
    <i>
      <x v="18"/>
    </i>
    <i>
      <x v="13"/>
    </i>
    <i>
      <x v="38"/>
    </i>
    <i>
      <x v="40"/>
    </i>
    <i>
      <x v="42"/>
    </i>
    <i>
      <x v="21"/>
    </i>
    <i>
      <x v="22"/>
    </i>
    <i>
      <x v="30"/>
    </i>
    <i>
      <x v="14"/>
    </i>
    <i>
      <x/>
    </i>
    <i>
      <x v="25"/>
    </i>
    <i>
      <x v="46"/>
    </i>
    <i>
      <x v="17"/>
    </i>
    <i>
      <x v="47"/>
    </i>
    <i>
      <x v="20"/>
    </i>
    <i>
      <x v="49"/>
    </i>
    <i>
      <x v="24"/>
    </i>
    <i>
      <x v="36"/>
    </i>
    <i>
      <x v="6"/>
    </i>
    <i>
      <x v="3"/>
    </i>
    <i>
      <x v="5"/>
    </i>
    <i>
      <x v="37"/>
    </i>
    <i>
      <x v="15"/>
    </i>
    <i>
      <x v="23"/>
    </i>
    <i>
      <x v="2"/>
    </i>
    <i>
      <x v="8"/>
    </i>
    <i>
      <x v="48"/>
    </i>
    <i>
      <x v="28"/>
    </i>
    <i>
      <x v="16"/>
    </i>
    <i>
      <x v="31"/>
    </i>
    <i>
      <x v="7"/>
    </i>
    <i>
      <x v="27"/>
    </i>
    <i>
      <x v="1"/>
    </i>
    <i>
      <x v="44"/>
    </i>
    <i>
      <x v="29"/>
    </i>
    <i>
      <x v="39"/>
    </i>
    <i>
      <x v="19"/>
    </i>
    <i>
      <x v="12"/>
    </i>
    <i>
      <x v="26"/>
    </i>
    <i>
      <x v="34"/>
    </i>
    <i>
      <x v="41"/>
    </i>
    <i>
      <x v="45"/>
    </i>
    <i>
      <x v="11"/>
    </i>
    <i>
      <x v="50"/>
    </i>
    <i t="grand">
      <x/>
    </i>
  </rowItems>
  <colFields count="1">
    <field x="1"/>
  </colFields>
  <colItems count="9">
    <i>
      <x/>
    </i>
    <i>
      <x v="1"/>
    </i>
    <i>
      <x v="2"/>
    </i>
    <i>
      <x v="3"/>
    </i>
    <i>
      <x v="4"/>
    </i>
    <i>
      <x v="5"/>
    </i>
    <i>
      <x v="6"/>
    </i>
    <i>
      <x v="7"/>
    </i>
    <i t="grand">
      <x/>
    </i>
  </colItems>
  <dataFields count="1">
    <dataField fld="2" subtotal="count" baseField="0" baseItem="0"/>
  </dataFields>
  <formats count="8">
    <format dxfId="196">
      <pivotArea dataOnly="0" outline="0" fieldPosition="0">
        <references count="1">
          <reference field="1" count="0"/>
        </references>
      </pivotArea>
    </format>
    <format dxfId="195">
      <pivotArea dataOnly="0" grandCol="1" outline="0" fieldPosition="0"/>
    </format>
    <format dxfId="194">
      <pivotArea dataOnly="0" labelOnly="1" fieldPosition="0">
        <references count="1">
          <reference field="0" count="0"/>
        </references>
      </pivotArea>
    </format>
    <format dxfId="193">
      <pivotArea dataOnly="0" grandCol="1" outline="0" fieldPosition="0"/>
    </format>
    <format dxfId="192">
      <pivotArea dataOnly="0" outline="0" fieldPosition="0">
        <references count="1">
          <reference field="1" count="0"/>
        </references>
      </pivotArea>
    </format>
    <format dxfId="191">
      <pivotArea dataOnly="0" labelOnly="1" fieldPosition="0">
        <references count="1">
          <reference field="0" count="0"/>
        </references>
      </pivotArea>
    </format>
    <format dxfId="190">
      <pivotArea dataOnly="0" labelOnly="1" fieldPosition="0">
        <references count="1">
          <reference field="0" count="0"/>
        </references>
      </pivotArea>
    </format>
    <format dxfId="189">
      <pivotArea dataOnly="0" grandCol="1" outline="0" fieldPosition="0"/>
    </format>
  </formats>
  <conditionalFormats count="1">
    <conditionalFormat scope="field" priority="3">
      <pivotAreas count="1">
        <pivotArea outline="0" collapsedLevelsAreSubtotals="1" fieldPosition="0">
          <references count="3">
            <reference field="4294967294" count="1" selected="0">
              <x v="0"/>
            </reference>
            <reference field="0" count="0" selected="0"/>
            <reference field="1" count="0" selected="0"/>
          </references>
        </pivotArea>
      </pivotAreas>
    </conditionalFormat>
  </conditional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3"/>
  </rowHierarchiesUsage>
  <colHierarchiesUsage count="1">
    <colHierarchyUsage hierarchyUsage="1"/>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State]"/>
        <x15:activeTabTopLevelEntity name="[dAgeFrequencyTable]"/>
        <x15:activeTabTopLevelEntity name="[Measures2]"/>
        <x15:activeTabTopLevelEntity name="[dDate]"/>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6129B788-1E83-4BFE-8A4E-68118D68E076}" name="PTInjuriesByAgeGroup" cacheId="41" applyNumberFormats="0" applyBorderFormats="0" applyFontFormats="0" applyPatternFormats="0" applyAlignmentFormats="0" applyWidthHeightFormats="1" dataCaption="Values" tag="b770eaf8-121e-4d1b-8476-2a7f6c8f9724" updatedVersion="6" minRefreshableVersion="3" itemPrintTitles="1" createdVersion="6" indent="0" outline="1" outlineData="1" multipleFieldFilters="0">
  <location ref="L7:U60" firstHeaderRow="1" firstDataRow="2" firstDataCol="1"/>
  <pivotFields count="4">
    <pivotField axis="axisRow" allDrilled="1" subtotalTop="0" showAll="0" sortType="descending" defaultSubtotal="0" defaultAttributeDrillState="1">
      <items count="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s>
      <autoSortScope>
        <pivotArea dataOnly="0" outline="0" fieldPosition="0">
          <references count="1">
            <reference field="4294967294" count="1" selected="0">
              <x v="0"/>
            </reference>
          </references>
        </pivotArea>
      </autoSortScope>
    </pivotField>
    <pivotField axis="axisCol" allDrilled="1" subtotalTop="0" showAll="0" dataSourceSort="1" defaultSubtotal="0" defaultAttributeDrillState="1">
      <items count="8">
        <item x="0"/>
        <item x="1"/>
        <item x="2"/>
        <item x="3"/>
        <item x="4"/>
        <item x="5"/>
        <item x="6"/>
        <item x="7"/>
      </items>
    </pivotField>
    <pivotField dataField="1" subtotalTop="0" showAll="0" defaultSubtotal="0"/>
    <pivotField allDrilled="1" subtotalTop="0" showAll="0" dataSourceSort="1" defaultSubtotal="0" defaultAttributeDrillState="1"/>
  </pivotFields>
  <rowFields count="1">
    <field x="0"/>
  </rowFields>
  <rowItems count="52">
    <i>
      <x v="13"/>
    </i>
    <i>
      <x v="4"/>
    </i>
    <i>
      <x v="9"/>
    </i>
    <i>
      <x v="35"/>
    </i>
    <i>
      <x v="32"/>
    </i>
    <i>
      <x v="43"/>
    </i>
    <i>
      <x v="38"/>
    </i>
    <i>
      <x v="33"/>
    </i>
    <i>
      <x v="18"/>
    </i>
    <i>
      <x v="42"/>
    </i>
    <i>
      <x v="10"/>
    </i>
    <i>
      <x v="46"/>
    </i>
    <i>
      <x v="20"/>
    </i>
    <i>
      <x/>
    </i>
    <i>
      <x v="25"/>
    </i>
    <i>
      <x v="22"/>
    </i>
    <i>
      <x v="40"/>
    </i>
    <i>
      <x v="14"/>
    </i>
    <i>
      <x v="30"/>
    </i>
    <i>
      <x v="49"/>
    </i>
    <i>
      <x v="24"/>
    </i>
    <i>
      <x v="17"/>
    </i>
    <i>
      <x v="21"/>
    </i>
    <i>
      <x v="3"/>
    </i>
    <i>
      <x v="6"/>
    </i>
    <i>
      <x v="47"/>
    </i>
    <i>
      <x v="8"/>
    </i>
    <i>
      <x v="36"/>
    </i>
    <i>
      <x v="2"/>
    </i>
    <i>
      <x v="7"/>
    </i>
    <i>
      <x v="16"/>
    </i>
    <i>
      <x v="5"/>
    </i>
    <i>
      <x v="28"/>
    </i>
    <i>
      <x v="23"/>
    </i>
    <i>
      <x v="27"/>
    </i>
    <i>
      <x v="15"/>
    </i>
    <i>
      <x v="37"/>
    </i>
    <i>
      <x v="48"/>
    </i>
    <i>
      <x v="44"/>
    </i>
    <i>
      <x v="39"/>
    </i>
    <i>
      <x v="31"/>
    </i>
    <i>
      <x v="1"/>
    </i>
    <i>
      <x v="29"/>
    </i>
    <i>
      <x v="12"/>
    </i>
    <i>
      <x v="19"/>
    </i>
    <i>
      <x v="26"/>
    </i>
    <i>
      <x v="34"/>
    </i>
    <i>
      <x v="41"/>
    </i>
    <i>
      <x v="11"/>
    </i>
    <i>
      <x v="45"/>
    </i>
    <i>
      <x v="50"/>
    </i>
    <i t="grand">
      <x/>
    </i>
  </rowItems>
  <colFields count="1">
    <field x="1"/>
  </colFields>
  <colItems count="9">
    <i>
      <x/>
    </i>
    <i>
      <x v="1"/>
    </i>
    <i>
      <x v="2"/>
    </i>
    <i>
      <x v="3"/>
    </i>
    <i>
      <x v="4"/>
    </i>
    <i>
      <x v="5"/>
    </i>
    <i>
      <x v="6"/>
    </i>
    <i>
      <x v="7"/>
    </i>
    <i t="grand">
      <x/>
    </i>
  </colItems>
  <dataFields count="1">
    <dataField fld="2" subtotal="count" baseField="0" baseItem="0"/>
  </dataFields>
  <formats count="8">
    <format dxfId="172">
      <pivotArea dataOnly="0" outline="0" fieldPosition="0">
        <references count="1">
          <reference field="1" count="0"/>
        </references>
      </pivotArea>
    </format>
    <format dxfId="171">
      <pivotArea dataOnly="0" grandCol="1" outline="0" fieldPosition="0"/>
    </format>
    <format dxfId="170">
      <pivotArea dataOnly="0" labelOnly="1" fieldPosition="0">
        <references count="1">
          <reference field="0" count="0"/>
        </references>
      </pivotArea>
    </format>
    <format dxfId="169">
      <pivotArea dataOnly="0" grandCol="1" outline="0" fieldPosition="0"/>
    </format>
    <format dxfId="168">
      <pivotArea dataOnly="0" outline="0" fieldPosition="0">
        <references count="1">
          <reference field="1" count="0"/>
        </references>
      </pivotArea>
    </format>
    <format dxfId="167">
      <pivotArea dataOnly="0" labelOnly="1" fieldPosition="0">
        <references count="1">
          <reference field="0" count="0"/>
        </references>
      </pivotArea>
    </format>
    <format dxfId="166">
      <pivotArea dataOnly="0" labelOnly="1" fieldPosition="0">
        <references count="1">
          <reference field="0" count="0"/>
        </references>
      </pivotArea>
    </format>
    <format dxfId="165">
      <pivotArea dataOnly="0" grandCol="1" outline="0" fieldPosition="0"/>
    </format>
  </formats>
  <conditionalFormats count="1">
    <conditionalFormat scope="field" priority="1">
      <pivotAreas count="1">
        <pivotArea outline="0" collapsedLevelsAreSubtotals="1" fieldPosition="0">
          <references count="3">
            <reference field="4294967294" count="1" selected="0">
              <x v="0"/>
            </reference>
            <reference field="0" count="0" selected="0"/>
            <reference field="1" count="0" selected="0"/>
          </references>
        </pivotArea>
      </pivotAreas>
    </conditionalFormat>
  </conditional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3"/>
  </rowHierarchiesUsage>
  <colHierarchiesUsage count="1">
    <colHierarchyUsage hierarchyUsage="1"/>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State]"/>
        <x15:activeTabTopLevelEntity name="[dAgeFrequencyTable]"/>
        <x15:activeTabTopLevelEntity name="[Measures2]"/>
        <x15:activeTabTopLevelEntity name="[dDate]"/>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B612E89F-0A08-4972-BF11-FB26785AD164}" name="PTDeathsByAgeGroup" cacheId="38" applyNumberFormats="0" applyBorderFormats="0" applyFontFormats="0" applyPatternFormats="0" applyAlignmentFormats="0" applyWidthHeightFormats="1" dataCaption="Values" tag="036e12c7-4c01-4a3c-a72a-d8dbfa91a1da" updatedVersion="6" minRefreshableVersion="3" itemPrintTitles="1" createdVersion="6" indent="0" outline="1" outlineData="1" multipleFieldFilters="0">
  <location ref="A7:J60" firstHeaderRow="1" firstDataRow="2" firstDataCol="1"/>
  <pivotFields count="4">
    <pivotField axis="axisRow" allDrilled="1" subtotalTop="0" showAll="0" sortType="descending" defaultSubtotal="0" defaultAttributeDrillState="1">
      <items count="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s>
      <autoSortScope>
        <pivotArea dataOnly="0" outline="0" fieldPosition="0">
          <references count="1">
            <reference field="4294967294" count="1" selected="0">
              <x v="0"/>
            </reference>
          </references>
        </pivotArea>
      </autoSortScope>
    </pivotField>
    <pivotField axis="axisCol" allDrilled="1" subtotalTop="0" showAll="0" dataSourceSort="1" defaultSubtotal="0" defaultAttributeDrillState="1">
      <items count="8">
        <item x="0"/>
        <item x="1"/>
        <item x="2"/>
        <item x="3"/>
        <item x="4"/>
        <item x="5"/>
        <item x="6"/>
        <item x="7"/>
      </items>
    </pivotField>
    <pivotField dataField="1" subtotalTop="0" showAll="0" defaultSubtotal="0"/>
    <pivotField allDrilled="1" subtotalTop="0" showAll="0" dataSourceSort="1" defaultSubtotal="0" defaultAttributeDrillState="1"/>
  </pivotFields>
  <rowFields count="1">
    <field x="0"/>
  </rowFields>
  <rowItems count="52">
    <i>
      <x v="4"/>
    </i>
    <i>
      <x v="43"/>
    </i>
    <i>
      <x v="13"/>
    </i>
    <i>
      <x v="9"/>
    </i>
    <i>
      <x v="35"/>
    </i>
    <i>
      <x v="38"/>
    </i>
    <i>
      <x v="10"/>
    </i>
    <i>
      <x v="18"/>
    </i>
    <i>
      <x v="33"/>
    </i>
    <i>
      <x v="25"/>
    </i>
    <i>
      <x/>
    </i>
    <i>
      <x v="20"/>
    </i>
    <i>
      <x v="42"/>
    </i>
    <i>
      <x v="32"/>
    </i>
    <i>
      <x v="14"/>
    </i>
    <i>
      <x v="40"/>
    </i>
    <i>
      <x v="22"/>
    </i>
    <i>
      <x v="46"/>
    </i>
    <i>
      <x v="30"/>
    </i>
    <i>
      <x v="24"/>
    </i>
    <i>
      <x v="17"/>
    </i>
    <i>
      <x v="2"/>
    </i>
    <i>
      <x v="49"/>
    </i>
    <i>
      <x v="36"/>
    </i>
    <i>
      <x v="3"/>
    </i>
    <i>
      <x v="47"/>
    </i>
    <i>
      <x v="28"/>
    </i>
    <i>
      <x v="5"/>
    </i>
    <i>
      <x v="16"/>
    </i>
    <i>
      <x v="8"/>
    </i>
    <i>
      <x v="21"/>
    </i>
    <i>
      <x v="23"/>
    </i>
    <i>
      <x v="37"/>
    </i>
    <i>
      <x v="31"/>
    </i>
    <i>
      <x v="6"/>
    </i>
    <i>
      <x v="48"/>
    </i>
    <i>
      <x v="1"/>
    </i>
    <i>
      <x v="15"/>
    </i>
    <i>
      <x v="7"/>
    </i>
    <i>
      <x v="44"/>
    </i>
    <i>
      <x v="27"/>
    </i>
    <i>
      <x v="12"/>
    </i>
    <i>
      <x v="26"/>
    </i>
    <i>
      <x v="19"/>
    </i>
    <i>
      <x v="41"/>
    </i>
    <i>
      <x v="39"/>
    </i>
    <i>
      <x v="29"/>
    </i>
    <i>
      <x v="45"/>
    </i>
    <i>
      <x v="11"/>
    </i>
    <i>
      <x v="50"/>
    </i>
    <i>
      <x v="34"/>
    </i>
    <i t="grand">
      <x/>
    </i>
  </rowItems>
  <colFields count="1">
    <field x="1"/>
  </colFields>
  <colItems count="9">
    <i>
      <x/>
    </i>
    <i>
      <x v="1"/>
    </i>
    <i>
      <x v="2"/>
    </i>
    <i>
      <x v="3"/>
    </i>
    <i>
      <x v="4"/>
    </i>
    <i>
      <x v="5"/>
    </i>
    <i>
      <x v="6"/>
    </i>
    <i>
      <x v="7"/>
    </i>
    <i t="grand">
      <x/>
    </i>
  </colItems>
  <dataFields count="1">
    <dataField fld="2" subtotal="count" baseField="0" baseItem="0"/>
  </dataFields>
  <formats count="8">
    <format dxfId="180">
      <pivotArea dataOnly="0" outline="0" fieldPosition="0">
        <references count="1">
          <reference field="1" count="0"/>
        </references>
      </pivotArea>
    </format>
    <format dxfId="179">
      <pivotArea dataOnly="0" grandCol="1" outline="0" fieldPosition="0"/>
    </format>
    <format dxfId="178">
      <pivotArea dataOnly="0" labelOnly="1" fieldPosition="0">
        <references count="1">
          <reference field="0" count="0"/>
        </references>
      </pivotArea>
    </format>
    <format dxfId="177">
      <pivotArea dataOnly="0" grandCol="1" outline="0" fieldPosition="0"/>
    </format>
    <format dxfId="176">
      <pivotArea dataOnly="0" outline="0" fieldPosition="0">
        <references count="1">
          <reference field="1" count="0"/>
        </references>
      </pivotArea>
    </format>
    <format dxfId="175">
      <pivotArea dataOnly="0" labelOnly="1" fieldPosition="0">
        <references count="1">
          <reference field="0" count="0"/>
        </references>
      </pivotArea>
    </format>
    <format dxfId="174">
      <pivotArea dataOnly="0" labelOnly="1" fieldPosition="0">
        <references count="1">
          <reference field="0" count="0"/>
        </references>
      </pivotArea>
    </format>
    <format dxfId="173">
      <pivotArea dataOnly="0" grandCol="1" outline="0" fieldPosition="0"/>
    </format>
  </formats>
  <conditionalFormats count="1">
    <conditionalFormat scope="field" priority="2">
      <pivotAreas count="1">
        <pivotArea outline="0" collapsedLevelsAreSubtotals="1" fieldPosition="0">
          <references count="3">
            <reference field="4294967294" count="1" selected="0">
              <x v="0"/>
            </reference>
            <reference field="0" count="0" selected="0"/>
            <reference field="1" count="0" selected="0"/>
          </references>
        </pivotArea>
      </pivotAreas>
    </conditionalFormat>
  </conditional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3"/>
  </rowHierarchiesUsage>
  <colHierarchiesUsage count="1">
    <colHierarchyUsage hierarchyUsage="1"/>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State]"/>
        <x15:activeTabTopLevelEntity name="[dAgeFrequencyTable]"/>
        <x15:activeTabTopLevelEntity name="[Measures2]"/>
        <x15:activeTabTopLevelEntity name="[dDate]"/>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1A55507B-F0F7-4F47-B5D0-883DE5672D49}" name="PTGunTypeByAgeGroup" cacheId="11" applyNumberFormats="0" applyBorderFormats="0" applyFontFormats="0" applyPatternFormats="0" applyAlignmentFormats="0" applyWidthHeightFormats="1" dataCaption="Values" tag="a651bade-2e1b-491d-8f74-f27a7805ba55" updatedVersion="6" minRefreshableVersion="3" subtotalHiddenItems="1" itemPrintTitles="1" createdVersion="6" indent="0" showEmptyRow="1" showEmptyCol="1" outline="1" outlineData="1" multipleFieldFilters="0">
  <location ref="A6:J34" firstHeaderRow="1" firstDataRow="2" firstDataCol="1"/>
  <pivotFields count="4">
    <pivotField axis="axisRow" allDrilled="1" subtotalTop="0" showAll="0" sortType="descending" defaultSubtotal="0" defaultAttributeDrillState="1">
      <items count="26">
        <item s="1" x="0"/>
        <item s="1" x="1"/>
        <item s="1" x="2"/>
        <item s="1" x="3"/>
        <item s="1" x="4"/>
        <item s="1" x="5"/>
        <item s="1" x="6"/>
        <item s="1" x="7"/>
        <item s="1" x="8"/>
        <item s="1" x="9"/>
        <item s="1" x="10"/>
        <item s="1" x="11"/>
        <item s="1" x="12"/>
        <item s="1" x="13"/>
        <item s="1" x="14"/>
        <item s="1" x="15"/>
        <item s="1" x="16"/>
        <item s="1" x="17"/>
        <item s="1" x="18"/>
        <item s="1" x="19"/>
        <item s="1" x="20"/>
        <item s="1" x="21"/>
        <item s="1" x="22"/>
        <item s="1" x="23"/>
        <item s="1" x="24"/>
        <item s="1" x="25"/>
      </items>
      <autoSortScope>
        <pivotArea dataOnly="0" outline="0" fieldPosition="0">
          <references count="1">
            <reference field="4294967294" count="1" selected="0">
              <x v="0"/>
            </reference>
          </references>
        </pivotArea>
      </autoSortScope>
    </pivotField>
    <pivotField axis="axisCol" allDrilled="1" subtotalTop="0" showAll="0" dataSourceSort="1" defaultSubtotal="0" defaultAttributeDrillState="1">
      <items count="8">
        <item x="0"/>
        <item x="1"/>
        <item x="2"/>
        <item x="3"/>
        <item x="4"/>
        <item x="5"/>
        <item x="6"/>
        <item x="7"/>
      </items>
    </pivotField>
    <pivotField dataField="1" subtotalTop="0" showAll="0" defaultSubtotal="0"/>
    <pivotField allDrilled="1" subtotalTop="0" showAll="0" dataSourceSort="1" defaultSubtotal="0" defaultAttributeDrillState="1"/>
  </pivotFields>
  <rowFields count="1">
    <field x="0"/>
  </rowFields>
  <rowItems count="27">
    <i>
      <x v="22"/>
    </i>
    <i>
      <x v="21"/>
    </i>
    <i>
      <x v="24"/>
    </i>
    <i>
      <x v="4"/>
    </i>
    <i>
      <x v="25"/>
    </i>
    <i>
      <x v="16"/>
    </i>
    <i>
      <x v="19"/>
    </i>
    <i>
      <x v="15"/>
    </i>
    <i>
      <x v="14"/>
    </i>
    <i>
      <x v="5"/>
    </i>
    <i>
      <x v="13"/>
    </i>
    <i>
      <x v="23"/>
    </i>
    <i>
      <x v="20"/>
    </i>
    <i>
      <x v="1"/>
    </i>
    <i>
      <x v="6"/>
    </i>
    <i>
      <x v="12"/>
    </i>
    <i>
      <x v="18"/>
    </i>
    <i>
      <x v="3"/>
    </i>
    <i>
      <x v="10"/>
    </i>
    <i>
      <x v="17"/>
    </i>
    <i>
      <x v="11"/>
    </i>
    <i>
      <x v="9"/>
    </i>
    <i>
      <x/>
    </i>
    <i>
      <x v="2"/>
    </i>
    <i>
      <x v="8"/>
    </i>
    <i>
      <x v="7"/>
    </i>
    <i t="grand">
      <x/>
    </i>
  </rowItems>
  <colFields count="1">
    <field x="1"/>
  </colFields>
  <colItems count="9">
    <i>
      <x/>
    </i>
    <i>
      <x v="1"/>
    </i>
    <i>
      <x v="2"/>
    </i>
    <i>
      <x v="3"/>
    </i>
    <i>
      <x v="4"/>
    </i>
    <i>
      <x v="5"/>
    </i>
    <i>
      <x v="6"/>
    </i>
    <i>
      <x v="7"/>
    </i>
    <i t="grand">
      <x/>
    </i>
  </colItems>
  <dataFields count="1">
    <dataField fld="2" subtotal="count" baseField="0" baseItem="0"/>
  </dataFields>
  <formats count="9">
    <format dxfId="139">
      <pivotArea outline="0" collapsedLevelsAreSubtotals="1" fieldPosition="0"/>
    </format>
    <format dxfId="138">
      <pivotArea field="1" type="button" dataOnly="0" labelOnly="1" outline="0" axis="axisCol" fieldPosition="0"/>
    </format>
    <format dxfId="137">
      <pivotArea type="topRight" dataOnly="0" labelOnly="1" outline="0" fieldPosition="0"/>
    </format>
    <format dxfId="136">
      <pivotArea dataOnly="0" labelOnly="1" fieldPosition="0">
        <references count="1">
          <reference field="1" count="0"/>
        </references>
      </pivotArea>
    </format>
    <format dxfId="135">
      <pivotArea dataOnly="0" labelOnly="1" grandCol="1" outline="0" fieldPosition="0"/>
    </format>
    <format dxfId="134">
      <pivotArea dataOnly="0" labelOnly="1" fieldPosition="0">
        <references count="1">
          <reference field="0" count="0"/>
        </references>
      </pivotArea>
    </format>
    <format dxfId="133">
      <pivotArea dataOnly="0" labelOnly="1" fieldPosition="0">
        <references count="1">
          <reference field="0" count="0"/>
        </references>
      </pivotArea>
    </format>
    <format dxfId="132">
      <pivotArea dataOnly="0" labelOnly="1" fieldPosition="0">
        <references count="1">
          <reference field="0" count="0"/>
        </references>
      </pivotArea>
    </format>
    <format dxfId="131">
      <pivotArea dataOnly="0" grandCol="1" outline="0" fieldPosition="0"/>
    </format>
  </formats>
  <conditionalFormats count="1">
    <conditionalFormat scope="field" priority="3">
      <pivotAreas count="1">
        <pivotArea outline="0" collapsedLevelsAreSubtotals="1" fieldPosition="0">
          <references count="3">
            <reference field="4294967294" count="1" selected="0">
              <x v="0"/>
            </reference>
            <reference field="0" count="0" selected="0"/>
            <reference field="1" count="0" selected="0"/>
          </references>
        </pivotArea>
      </pivotAreas>
    </conditionalFormat>
  </conditional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5"/>
  </rowHierarchiesUsage>
  <colHierarchiesUsage count="1">
    <colHierarchyUsage hierarchyUsage="1"/>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GunType]"/>
        <x15:activeTabTopLevelEntity name="[dAgeFrequencyTable]"/>
        <x15:activeTabTopLevelEntity name="[A]"/>
        <x15:activeTabTopLevelEntity name="[dState]"/>
        <x15:activeTabTopLevelEntity name="[Measures2]"/>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9F10F9EF-9D1B-4E40-9FC7-3BBE0DD7B359}" name="PTGunsByAgeGroupTotal" cacheId="12" applyNumberFormats="0" applyBorderFormats="0" applyFontFormats="0" applyPatternFormats="0" applyAlignmentFormats="0" applyWidthHeightFormats="1" dataCaption="Values" tag="68a7ab5a-a0d8-4bd3-b376-ef812b2c0915" updatedVersion="6" minRefreshableVersion="3" subtotalHiddenItems="1" itemPrintTitles="1" createdVersion="6" indent="0" showEmptyRow="1" outline="1" outlineData="1" multipleFieldFilters="0">
  <location ref="L7:P16" firstHeaderRow="0" firstDataRow="1" firstDataCol="1"/>
  <pivotFields count="6">
    <pivotField axis="axisRow" allDrilled="1" subtotalTop="0" showAll="0" dataSourceSort="1" defaultSubtotal="0" defaultAttributeDrillState="1">
      <items count="8">
        <item x="0"/>
        <item x="1"/>
        <item x="2"/>
        <item x="3"/>
        <item x="4"/>
        <item x="5"/>
        <item x="6"/>
        <item x="7"/>
      </items>
    </pivotField>
    <pivotField dataField="1" subtotalTop="0" showAll="0" defaultSubtotal="0"/>
    <pivotField dataField="1" subtotalTop="0" showAll="0" defaultSubtotal="0"/>
    <pivotField allDrilled="1" subtotalTop="0" showAll="0" dataSourceSort="1" defaultSubtotal="0" defaultAttributeDrillState="1"/>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s>
  <rowFields count="1">
    <field x="0"/>
  </rowFields>
  <rowItems count="9">
    <i>
      <x/>
    </i>
    <i>
      <x v="1"/>
    </i>
    <i>
      <x v="2"/>
    </i>
    <i>
      <x v="3"/>
    </i>
    <i>
      <x v="4"/>
    </i>
    <i>
      <x v="5"/>
    </i>
    <i>
      <x v="6"/>
    </i>
    <i>
      <x v="7"/>
    </i>
    <i t="grand">
      <x/>
    </i>
  </rowItems>
  <colFields count="1">
    <field x="-2"/>
  </colFields>
  <colItems count="4">
    <i>
      <x/>
    </i>
    <i i="1">
      <x v="1"/>
    </i>
    <i i="2">
      <x v="2"/>
    </i>
    <i i="3">
      <x v="3"/>
    </i>
  </colItems>
  <dataFields count="4">
    <dataField fld="1" subtotal="count" baseField="0" baseItem="0"/>
    <dataField fld="2" subtotal="count" baseField="0" baseItem="0"/>
    <dataField name="Gun Type by Age Frequency excluding Unknown2" fld="4" subtotal="count" baseField="0" baseItem="0">
      <extLst>
        <ext xmlns:x14="http://schemas.microsoft.com/office/spreadsheetml/2009/9/main" uri="{E15A36E0-9728-4e99-A89B-3F7291B0FE68}">
          <x14:dataField sourceField="1" uniqueName="[__Xl2].[Measures].[Gun Type by Age Frequency excluding Unknown]"/>
        </ext>
      </extLst>
    </dataField>
    <dataField name="Column Spacer2" fld="5" subtotal="count" baseField="0" baseItem="0">
      <extLst>
        <ext xmlns:x14="http://schemas.microsoft.com/office/spreadsheetml/2009/9/main" uri="{E15A36E0-9728-4e99-A89B-3F7291B0FE68}">
          <x14:dataField sourceField="2" uniqueName="[__Xl2].[Measures].[Column Spacer]"/>
        </ext>
      </extLst>
    </dataField>
  </dataFields>
  <formats count="7">
    <format dxfId="146">
      <pivotArea dataOnly="0" labelOnly="1" fieldPosition="0">
        <references count="1">
          <reference field="0" count="0"/>
        </references>
      </pivotArea>
    </format>
    <format dxfId="145">
      <pivotArea collapsedLevelsAreSubtotals="1" fieldPosition="0">
        <references count="1">
          <reference field="0" count="0"/>
        </references>
      </pivotArea>
    </format>
    <format dxfId="144">
      <pivotArea dataOnly="0" outline="0" fieldPosition="0">
        <references count="1">
          <reference field="4294967294" count="1">
            <x v="0"/>
          </reference>
        </references>
      </pivotArea>
    </format>
    <format dxfId="143">
      <pivotArea dataOnly="0" outline="0" fieldPosition="0">
        <references count="1">
          <reference field="4294967294" count="1">
            <x v="0"/>
          </reference>
        </references>
      </pivotArea>
    </format>
    <format dxfId="142">
      <pivotArea dataOnly="0" labelOnly="1" fieldPosition="0">
        <references count="1">
          <reference field="0" count="0"/>
        </references>
      </pivotArea>
    </format>
    <format dxfId="141">
      <pivotArea dataOnly="0" labelOnly="1" fieldPosition="0">
        <references count="1">
          <reference field="0" count="0"/>
        </references>
      </pivotArea>
    </format>
    <format dxfId="140">
      <pivotArea dataOnly="0" outline="0" fieldPosition="0">
        <references count="1">
          <reference field="4294967294" count="1">
            <x v="3"/>
          </reference>
        </references>
      </pivotArea>
    </format>
  </formats>
  <conditionalFormats count="1">
    <conditionalFormat scope="field" priority="1">
      <pivotAreas count="1">
        <pivotArea outline="0" collapsedLevelsAreSubtotals="1" fieldPosition="0">
          <references count="2">
            <reference field="4294967294" count="1" selected="0">
              <x v="2"/>
            </reference>
            <reference field="0" count="0" selected="0"/>
          </references>
        </pivotArea>
      </pivotAreas>
    </conditionalFormat>
  </conditionalFormats>
  <pivotHierarchies count="162">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ies>
  <pivotTableStyleInfo name="PivotStyleLight16" showRowHeaders="1" showColHeaders="1" showRowStripes="0" showColStripes="0" showLastColumn="1"/>
  <rowHierarchiesUsage count="1">
    <rowHierarchyUsage hierarchyUsage="1"/>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AgeFrequencyTable]"/>
        <x15:activeTabTopLevelEntity name="[A]"/>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DD46B4DC-18C2-4504-A306-D7B3D48620BC}" name="PTGunsStolenByAgeGroup" cacheId="13" applyNumberFormats="0" applyBorderFormats="0" applyFontFormats="0" applyPatternFormats="0" applyAlignmentFormats="0" applyWidthHeightFormats="1" dataCaption="Values" tag="976c4803-24d8-462e-8b54-5c8743172bc8" updatedVersion="6" minRefreshableVersion="3" showDrill="0" subtotalHiddenItems="1" itemPrintTitles="1" createdVersion="6" indent="0" showEmptyRow="1" outline="1" outlineData="1" multipleFieldFilters="0" rowHeaderCaption="AGE GROUP">
  <location ref="L19:P28" firstHeaderRow="0" firstDataRow="1" firstDataCol="1"/>
  <pivotFields count="6">
    <pivotField axis="axisRow" allDrilled="1" subtotalTop="0" showAll="0" dataSourceSort="1" defaultSubtotal="0" defaultAttributeDrillState="1">
      <items count="8">
        <item x="0"/>
        <item x="1"/>
        <item x="2"/>
        <item x="3"/>
        <item x="4"/>
        <item x="5"/>
        <item x="6"/>
        <item x="7"/>
      </items>
    </pivotField>
    <pivotField dataField="1" subtotalTop="0" showAll="0" defaultSubtotal="0"/>
    <pivotField dataField="1" subtotalTop="0" showAll="0" defaultSubtotal="0"/>
    <pivotField allDrilled="1" subtotalTop="0" showAll="0" dataSourceSort="1" defaultSubtotal="0" defaultAttributeDrillState="1"/>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s>
  <rowFields count="1">
    <field x="0"/>
  </rowFields>
  <rowItems count="9">
    <i>
      <x/>
    </i>
    <i>
      <x v="1"/>
    </i>
    <i>
      <x v="2"/>
    </i>
    <i>
      <x v="3"/>
    </i>
    <i>
      <x v="4"/>
    </i>
    <i>
      <x v="5"/>
    </i>
    <i>
      <x v="6"/>
    </i>
    <i>
      <x v="7"/>
    </i>
    <i t="grand">
      <x/>
    </i>
  </rowItems>
  <colFields count="1">
    <field x="-2"/>
  </colFields>
  <colItems count="4">
    <i>
      <x/>
    </i>
    <i i="1">
      <x v="1"/>
    </i>
    <i i="2">
      <x v="2"/>
    </i>
    <i i="3">
      <x v="3"/>
    </i>
  </colItems>
  <dataFields count="4">
    <dataField name="TOTAL" fld="1" subtotal="count" baseField="0" baseItem="0"/>
    <dataField fld="2" subtotal="count" baseField="0" baseItem="0"/>
    <dataField name="Guns Stolen By Age Group2" fld="4" subtotal="count" baseField="0" baseItem="0">
      <extLst>
        <ext xmlns:x14="http://schemas.microsoft.com/office/spreadsheetml/2009/9/main" uri="{E15A36E0-9728-4e99-A89B-3F7291B0FE68}">
          <x14:dataField sourceField="1" uniqueName="[__Xl2].[Measures].[Guns Stolen By Age Group]"/>
        </ext>
      </extLst>
    </dataField>
    <dataField name=" " fld="5" subtotal="count" baseField="0" baseItem="0">
      <extLst>
        <ext xmlns:x14="http://schemas.microsoft.com/office/spreadsheetml/2009/9/main" uri="{E15A36E0-9728-4e99-A89B-3F7291B0FE68}">
          <x14:dataField sourceField="2" uniqueName="[__Xl2].[Measures].[Column Spacer]"/>
        </ext>
      </extLst>
    </dataField>
  </dataFields>
  <formats count="12">
    <format dxfId="158">
      <pivotArea dataOnly="0" outline="0" fieldPosition="0">
        <references count="1">
          <reference field="4294967294" count="1">
            <x v="0"/>
          </reference>
        </references>
      </pivotArea>
    </format>
    <format dxfId="157">
      <pivotArea field="0" type="button" dataOnly="0" labelOnly="1" outline="0" axis="axisRow" fieldPosition="0"/>
    </format>
    <format dxfId="156">
      <pivotArea field="0" type="button" dataOnly="0" labelOnly="1" outline="0" axis="axisRow" fieldPosition="0"/>
    </format>
    <format dxfId="155">
      <pivotArea dataOnly="0" labelOnly="1" outline="0" fieldPosition="0">
        <references count="1">
          <reference field="4294967294" count="4">
            <x v="0"/>
            <x v="1"/>
            <x v="2"/>
            <x v="3"/>
          </reference>
        </references>
      </pivotArea>
    </format>
    <format dxfId="154">
      <pivotArea dataOnly="0" labelOnly="1" outline="0" fieldPosition="0">
        <references count="1">
          <reference field="4294967294" count="3">
            <x v="1"/>
            <x v="2"/>
            <x v="3"/>
          </reference>
        </references>
      </pivotArea>
    </format>
    <format dxfId="153">
      <pivotArea field="0" type="button" dataOnly="0" labelOnly="1" outline="0" axis="axisRow" fieldPosition="0"/>
    </format>
    <format dxfId="152">
      <pivotArea dataOnly="0" labelOnly="1" outline="0" fieldPosition="0">
        <references count="1">
          <reference field="4294967294" count="4">
            <x v="0"/>
            <x v="1"/>
            <x v="2"/>
            <x v="3"/>
          </reference>
        </references>
      </pivotArea>
    </format>
    <format dxfId="151">
      <pivotArea dataOnly="0" labelOnly="1" fieldPosition="0">
        <references count="1">
          <reference field="0" count="0"/>
        </references>
      </pivotArea>
    </format>
    <format dxfId="150">
      <pivotArea dataOnly="0" labelOnly="1" fieldPosition="0">
        <references count="1">
          <reference field="0" count="0"/>
        </references>
      </pivotArea>
    </format>
    <format dxfId="149">
      <pivotArea dataOnly="0" labelOnly="1" fieldPosition="0">
        <references count="1">
          <reference field="0" count="0"/>
        </references>
      </pivotArea>
    </format>
    <format dxfId="148">
      <pivotArea field="0" type="button" dataOnly="0" labelOnly="1" outline="0" axis="axisRow" fieldPosition="0"/>
    </format>
    <format dxfId="147">
      <pivotArea dataOnly="0" outline="0" fieldPosition="0">
        <references count="1">
          <reference field="4294967294" count="1">
            <x v="3"/>
          </reference>
        </references>
      </pivotArea>
    </format>
  </formats>
  <conditionalFormats count="1">
    <conditionalFormat scope="field" priority="2">
      <pivotAreas count="1">
        <pivotArea outline="0" collapsedLevelsAreSubtotals="1" fieldPosition="0">
          <references count="2">
            <reference field="4294967294" count="1" selected="0">
              <x v="2"/>
            </reference>
            <reference field="0" count="0" selected="0"/>
          </references>
        </pivotArea>
      </pivotAreas>
    </conditionalFormat>
  </conditionalFormats>
  <pivotHierarchies count="162">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 "/>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TOTAL"/>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ies>
  <pivotTableStyleInfo name="PivotStyleLight16" showRowHeaders="0" showColHeaders="0" showRowStripes="0" showColStripes="0" showLastColumn="1"/>
  <rowHierarchiesUsage count="1">
    <rowHierarchyUsage hierarchyUsage="1"/>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AgeFrequencyTable]"/>
        <x15:activeTabTopLevelEntity name="[Measures2]"/>
        <x15:activeTabTopLevelEntity name="[A]"/>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20340B72-DFB5-4899-9A6F-61B4BE4364B7}" name="PTGunsStolenTotal" cacheId="14" applyNumberFormats="0" applyBorderFormats="0" applyFontFormats="0" applyPatternFormats="0" applyAlignmentFormats="0" applyWidthHeightFormats="1" dataCaption="Values" tag="eec3a0f2-f5ab-4059-812f-740f837aa3ec" updatedVersion="6" minRefreshableVersion="3" showDrill="0" subtotalHiddenItems="1" itemPrintTitles="1" createdVersion="6" indent="0" showEmptyRow="1" outline="1" outlineData="1" multipleFieldFilters="0" chartFormat="16" rowHeaderCaption="Gun Type">
  <location ref="R7:U34" firstHeaderRow="0" firstDataRow="1" firstDataCol="1"/>
  <pivotFields count="5">
    <pivotField axis="axisRow" allDrilled="1" subtotalTop="0" showAll="0" sortType="descending" defaultSubtotal="0" defaultAttributeDrillState="1">
      <items count="26">
        <item s="1" x="0"/>
        <item s="1" x="1"/>
        <item s="1" x="2"/>
        <item s="1" x="3"/>
        <item s="1" x="4"/>
        <item s="1" x="5"/>
        <item s="1" x="6"/>
        <item s="1" x="7"/>
        <item s="1" x="8"/>
        <item s="1" x="9"/>
        <item s="1" x="10"/>
        <item s="1" x="11"/>
        <item s="1" x="12"/>
        <item s="1" x="13"/>
        <item s="1" x="14"/>
        <item s="1" x="15"/>
        <item s="1" x="16"/>
        <item s="1" x="17"/>
        <item s="1" x="18"/>
        <item s="1" x="19"/>
        <item s="1" x="20"/>
        <item s="1" x="21"/>
        <item s="1" x="22"/>
        <item s="1" x="23"/>
        <item s="1" x="24"/>
        <item s="1" x="25"/>
      </items>
      <autoSortScope>
        <pivotArea dataOnly="0" outline="0" fieldPosition="0">
          <references count="1">
            <reference field="4294967294" count="1" selected="0">
              <x v="0"/>
            </reference>
          </references>
        </pivotArea>
      </autoSortScope>
    </pivotField>
    <pivotField dataField="1" subtotalTop="0" showAll="0" defaultSubtotal="0"/>
    <pivotField dataField="1" subtotalTop="0" showAll="0" defaultSubtotal="0"/>
    <pivotField dataField="1" subtotalTop="0" showAll="0" defaultSubtotal="0"/>
    <pivotField allDrilled="1" subtotalTop="0" showAll="0" dataSourceSort="1" defaultSubtotal="0" defaultAttributeDrillState="1"/>
  </pivotFields>
  <rowFields count="1">
    <field x="0"/>
  </rowFields>
  <rowItems count="27">
    <i>
      <x v="22"/>
    </i>
    <i>
      <x v="21"/>
    </i>
    <i>
      <x v="24"/>
    </i>
    <i>
      <x v="4"/>
    </i>
    <i>
      <x v="25"/>
    </i>
    <i>
      <x v="16"/>
    </i>
    <i>
      <x v="19"/>
    </i>
    <i>
      <x v="15"/>
    </i>
    <i>
      <x v="14"/>
    </i>
    <i>
      <x v="5"/>
    </i>
    <i>
      <x v="13"/>
    </i>
    <i>
      <x v="23"/>
    </i>
    <i>
      <x v="20"/>
    </i>
    <i>
      <x v="1"/>
    </i>
    <i>
      <x v="6"/>
    </i>
    <i>
      <x v="12"/>
    </i>
    <i>
      <x v="18"/>
    </i>
    <i>
      <x v="3"/>
    </i>
    <i>
      <x v="10"/>
    </i>
    <i>
      <x v="17"/>
    </i>
    <i>
      <x v="11"/>
    </i>
    <i>
      <x v="9"/>
    </i>
    <i>
      <x/>
    </i>
    <i>
      <x v="2"/>
    </i>
    <i>
      <x v="8"/>
    </i>
    <i>
      <x v="7"/>
    </i>
    <i t="grand">
      <x/>
    </i>
  </rowItems>
  <colFields count="1">
    <field x="-2"/>
  </colFields>
  <colItems count="3">
    <i>
      <x/>
    </i>
    <i i="1">
      <x v="1"/>
    </i>
    <i i="2">
      <x v="2"/>
    </i>
  </colItems>
  <dataFields count="3">
    <dataField fld="1" subtotal="count" baseField="0" baseItem="0"/>
    <dataField fld="2" subtotal="count" baseField="0" baseItem="0"/>
    <dataField fld="3" subtotal="count" baseField="0" baseItem="0"/>
  </dataFields>
  <formats count="6">
    <format dxfId="164">
      <pivotArea dataOnly="0" labelOnly="1" fieldPosition="0">
        <references count="1">
          <reference field="0" count="0"/>
        </references>
      </pivotArea>
    </format>
    <format dxfId="163">
      <pivotArea dataOnly="0" labelOnly="1" fieldPosition="0">
        <references count="1">
          <reference field="0" count="0"/>
        </references>
      </pivotArea>
    </format>
    <format dxfId="162">
      <pivotArea dataOnly="0" labelOnly="1" fieldPosition="0">
        <references count="1">
          <reference field="0" count="0"/>
        </references>
      </pivotArea>
    </format>
    <format dxfId="161">
      <pivotArea outline="0" collapsedLevelsAreSubtotals="1" fieldPosition="0"/>
    </format>
    <format dxfId="160">
      <pivotArea dataOnly="0" labelOnly="1" outline="0" fieldPosition="0">
        <references count="1">
          <reference field="4294967294" count="3">
            <x v="0"/>
            <x v="1"/>
            <x v="2"/>
          </reference>
        </references>
      </pivotArea>
    </format>
    <format dxfId="159">
      <pivotArea dataOnly="0" outline="0" fieldPosition="0">
        <references count="1">
          <reference field="4294967294" count="1">
            <x v="2"/>
          </reference>
        </references>
      </pivotArea>
    </format>
  </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Suspects"/>
    <pivotHierarchy dragToRow="0" dragToCol="0" dragToPage="0" dragToData="1" caption="Gun Stolen"/>
    <pivotHierarchy dragToRow="0" dragToCol="0" dragToPage="0" dragToData="1" caption="% Gun Stolen"/>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5"/>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GunType]"/>
        <x15:activeTabTopLevelEntity name="[A]"/>
        <x15:activeTabTopLevelEntity name="[Measures2]"/>
        <x15:activeTabTopLevelEntity name="[dState]"/>
        <x15:activeTabTopLevelEntity name="[SuspectsMeasur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47885346-733A-4091-8CE8-58E4E2E96FB3}" name="PTSuspectsBySubjectStatusTotal" cacheId="1" dataOnRows="1" applyNumberFormats="0" applyBorderFormats="0" applyFontFormats="0" applyPatternFormats="0" applyAlignmentFormats="0" applyWidthHeightFormats="1" dataCaption="Values" updatedVersion="6" minRefreshableVersion="3" subtotalHiddenItems="1" rowGrandTotals="0" colGrandTotals="0" itemPrintTitles="1" createdVersion="6" indent="0" outline="1" outlineData="1" multipleFieldFilters="0">
  <location ref="Y5:Z12" firstHeaderRow="1" firstDataRow="1" firstDataCol="1"/>
  <pivotFields count="8">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allDrilled="1" subtotalTop="0" showAll="0" dataSourceSort="1" defaultSubtotal="0" defaultAttributeDrillState="1"/>
  </pivotFields>
  <rowFields count="1">
    <field x="-2"/>
  </rowFields>
  <rowItems count="7">
    <i>
      <x/>
    </i>
    <i i="1">
      <x v="1"/>
    </i>
    <i i="2">
      <x v="2"/>
    </i>
    <i i="3">
      <x v="3"/>
    </i>
    <i i="4">
      <x v="4"/>
    </i>
    <i i="5">
      <x v="5"/>
    </i>
    <i i="6">
      <x v="6"/>
    </i>
  </rowItems>
  <colItems count="1">
    <i/>
  </colItems>
  <dataFields count="7">
    <dataField name="Arrested" fld="0" subtotal="count" baseField="0" baseItem="0"/>
    <dataField name="Arrested - Unharmed" fld="1" subtotal="count" baseField="0" baseItem="0"/>
    <dataField name="Arrested - Injured" fld="2" subtotal="count" baseField="0" baseItem="0"/>
    <dataField name="Other - Unharmed" fld="3" subtotal="count" baseField="0" baseItem="0"/>
    <dataField name="Other - Injured" fld="4" subtotal="count" baseField="0" baseItem="0"/>
    <dataField name="Other - Killed" fld="5" subtotal="count" baseField="0" baseItem="0"/>
    <dataField name="Other - Unknown" fld="6" subtotal="count" baseField="0" baseItem="0"/>
  </dataFields>
  <formats count="5">
    <format dxfId="79">
      <pivotArea dataOnly="0" labelOnly="1" fieldPosition="0">
        <references count="1">
          <reference field="4294967294" count="0"/>
        </references>
      </pivotArea>
    </format>
    <format dxfId="78">
      <pivotArea outline="0" collapsedLevelsAreSubtotals="1" fieldPosition="0"/>
    </format>
    <format dxfId="77">
      <pivotArea dataOnly="0" labelOnly="1" outline="0" fieldPosition="0">
        <references count="1">
          <reference field="4294967294" count="7">
            <x v="0"/>
            <x v="1"/>
            <x v="2"/>
            <x v="3"/>
            <x v="4"/>
            <x v="5"/>
            <x v="6"/>
          </reference>
        </references>
      </pivotArea>
    </format>
    <format dxfId="76">
      <pivotArea dataOnly="0" labelOnly="1" fieldPosition="0">
        <references count="1">
          <reference field="4294967294" count="0"/>
        </references>
      </pivotArea>
    </format>
    <format dxfId="75">
      <pivotArea dataOnly="0" labelOnly="1" fieldPosition="0">
        <references count="1">
          <reference field="4294967294" count="0"/>
        </references>
      </pivotArea>
    </format>
  </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Other - Killed"/>
    <pivotHierarchy dragToRow="0" dragToCol="0" dragToPage="0" dragToData="1"/>
    <pivotHierarchy dragToRow="0" dragToCol="0" dragToPage="0" dragToData="1" caption="Arrested"/>
    <pivotHierarchy dragToRow="0" dragToCol="0" dragToPage="0" dragToData="1"/>
    <pivotHierarchy dragToRow="0" dragToCol="0" dragToPage="0" dragToData="1"/>
    <pivotHierarchy dragToRow="0" dragToCol="0" dragToPage="0" dragToData="1"/>
    <pivotHierarchy dragToRow="0" dragToCol="0" dragToPage="0" dragToData="1" caption="Arrested - Injured"/>
    <pivotHierarchy dragToRow="0" dragToCol="0" dragToPage="0" dragToData="1"/>
    <pivotHierarchy dragToRow="0" dragToCol="0" dragToPage="0" dragToData="1" caption="Other - Unharmed"/>
    <pivotHierarchy dragToRow="0" dragToCol="0" dragToPage="0" dragToData="1"/>
    <pivotHierarchy dragToRow="0" dragToCol="0" dragToPage="0" dragToData="1" caption="Arrested - Unharmed"/>
    <pivotHierarchy dragToRow="0" dragToCol="0" dragToPage="0" dragToData="1"/>
    <pivotHierarchy dragToRow="0" dragToCol="0" dragToPage="0" dragToData="1" caption="Other - Unknown"/>
    <pivotHierarchy dragToRow="0" dragToCol="0" dragToPage="0" dragToData="1"/>
    <pivotHierarchy dragToRow="0" dragToCol="0" dragToPage="0" dragToData="1"/>
    <pivotHierarchy dragToRow="0" dragToCol="0" dragToPage="0" dragToData="1" caption="Other - Injured"/>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SuspectsMeasur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0F15A8BD-B802-4D1D-8C3C-864714D34327}" name="PTSuspectsBySubjectStatus" cacheId="0" applyNumberFormats="0" applyBorderFormats="0" applyFontFormats="0" applyPatternFormats="0" applyAlignmentFormats="0" applyWidthHeightFormats="1" dataCaption="Values" tag="7f9c368b-3431-45f9-8592-935cad2e0f2e" updatedVersion="6" minRefreshableVersion="3" subtotalHiddenItems="1" itemPrintTitles="1" createdVersion="6" indent="0" outline="1" outlineData="1" multipleFieldFilters="0" rowHeaderCaption="State">
  <location ref="A5:W57" firstHeaderRow="0" firstDataRow="1" firstDataCol="1"/>
  <pivotFields count="24">
    <pivotField axis="axisRow" allDrilled="1" subtotalTop="0" showAll="0" sortType="descending" defaultSubtotal="0" defaultAttributeDrillState="1">
      <items count="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s>
      <autoSortScope>
        <pivotArea dataOnly="0" outline="0" fieldPosition="0">
          <references count="1">
            <reference field="4294967294" count="1" selected="0">
              <x v="1"/>
            </reference>
          </references>
        </pivotArea>
      </autoSortScope>
    </pivotField>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allDrilled="1" subtotalTop="0" showAll="0" dataSourceSort="1" defaultSubtotal="0" defaultAttributeDrillState="1"/>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s>
  <rowFields count="1">
    <field x="0"/>
  </rowFields>
  <rowItems count="52">
    <i>
      <x v="43"/>
    </i>
    <i>
      <x v="38"/>
    </i>
    <i>
      <x v="30"/>
    </i>
    <i>
      <x v="32"/>
    </i>
    <i>
      <x v="4"/>
    </i>
    <i>
      <x v="20"/>
    </i>
    <i>
      <x v="18"/>
    </i>
    <i>
      <x v="35"/>
    </i>
    <i>
      <x v="33"/>
    </i>
    <i>
      <x v="9"/>
    </i>
    <i>
      <x v="10"/>
    </i>
    <i>
      <x v="22"/>
    </i>
    <i>
      <x v="17"/>
    </i>
    <i>
      <x v="40"/>
    </i>
    <i>
      <x v="28"/>
    </i>
    <i>
      <x v="2"/>
    </i>
    <i>
      <x v="8"/>
    </i>
    <i>
      <x v="49"/>
    </i>
    <i>
      <x v="7"/>
    </i>
    <i>
      <x/>
    </i>
    <i>
      <x v="42"/>
    </i>
    <i>
      <x v="24"/>
    </i>
    <i>
      <x v="31"/>
    </i>
    <i>
      <x v="25"/>
    </i>
    <i>
      <x v="23"/>
    </i>
    <i>
      <x v="21"/>
    </i>
    <i>
      <x v="44"/>
    </i>
    <i>
      <x v="13"/>
    </i>
    <i>
      <x v="46"/>
    </i>
    <i>
      <x v="36"/>
    </i>
    <i>
      <x v="14"/>
    </i>
    <i>
      <x v="5"/>
    </i>
    <i>
      <x v="47"/>
    </i>
    <i>
      <x v="37"/>
    </i>
    <i>
      <x v="3"/>
    </i>
    <i>
      <x v="6"/>
    </i>
    <i>
      <x v="48"/>
    </i>
    <i>
      <x v="15"/>
    </i>
    <i>
      <x v="16"/>
    </i>
    <i>
      <x v="41"/>
    </i>
    <i>
      <x v="27"/>
    </i>
    <i>
      <x v="29"/>
    </i>
    <i>
      <x v="12"/>
    </i>
    <i>
      <x v="1"/>
    </i>
    <i>
      <x v="26"/>
    </i>
    <i>
      <x v="39"/>
    </i>
    <i>
      <x v="19"/>
    </i>
    <i>
      <x v="34"/>
    </i>
    <i>
      <x v="50"/>
    </i>
    <i>
      <x v="45"/>
    </i>
    <i>
      <x v="11"/>
    </i>
    <i t="grand">
      <x/>
    </i>
  </rowItems>
  <colFields count="1">
    <field x="-2"/>
  </colFields>
  <colItems count="22">
    <i>
      <x/>
    </i>
    <i i="1">
      <x v="1"/>
    </i>
    <i i="2">
      <x v="2"/>
    </i>
    <i i="3">
      <x v="3"/>
    </i>
    <i i="4">
      <x v="4"/>
    </i>
    <i i="5">
      <x v="5"/>
    </i>
    <i i="6">
      <x v="6"/>
    </i>
    <i i="7">
      <x v="7"/>
    </i>
    <i i="8">
      <x v="8"/>
    </i>
    <i i="9">
      <x v="9"/>
    </i>
    <i i="10">
      <x v="10"/>
    </i>
    <i i="11">
      <x v="11"/>
    </i>
    <i i="12">
      <x v="12"/>
    </i>
    <i i="13">
      <x v="13"/>
    </i>
    <i i="14">
      <x v="14"/>
    </i>
    <i i="15">
      <x v="15"/>
    </i>
    <i i="16">
      <x v="16"/>
    </i>
    <i i="17">
      <x v="17"/>
    </i>
    <i i="18">
      <x v="18"/>
    </i>
    <i i="19">
      <x v="19"/>
    </i>
    <i i="20">
      <x v="20"/>
    </i>
    <i i="21">
      <x v="21"/>
    </i>
  </colItems>
  <dataFields count="22">
    <dataField name="No. of Suspects" fld="1" subtotal="count" baseField="0" baseItem="0"/>
    <dataField name="Arrested" fld="2" subtotal="count" baseField="0" baseItem="0"/>
    <dataField fld="16" subtotal="count" baseField="0" baseItem="0"/>
    <dataField fld="15" subtotal="count" baseField="0" baseItem="0"/>
    <dataField name="Unharmed + Arrested" fld="6" subtotal="count" baseField="0" baseItem="0"/>
    <dataField name="Column Spacer2" fld="18" subtotal="count" baseField="0" baseItem="0">
      <extLst>
        <ext xmlns:x14="http://schemas.microsoft.com/office/spreadsheetml/2009/9/main" uri="{E15A36E0-9728-4e99-A89B-3F7291B0FE68}">
          <x14:dataField sourceField="16" uniqueName="[__Xl2].[Measures].[Column Spacer]"/>
        </ext>
      </extLst>
    </dataField>
    <dataField fld="10" subtotal="count" baseField="0" baseItem="0"/>
    <dataField name="Injured + Arrested" fld="7" subtotal="count" baseField="0" baseItem="0"/>
    <dataField name="Column Spacer7" fld="19" subtotal="count" baseField="0" baseItem="0">
      <extLst>
        <ext xmlns:x14="http://schemas.microsoft.com/office/spreadsheetml/2009/9/main" uri="{E15A36E0-9728-4e99-A89B-3F7291B0FE68}">
          <x14:dataField sourceField="16" uniqueName="[__Xl7].[Measures].[Column Spacer]"/>
        </ext>
      </extLst>
    </dataField>
    <dataField fld="12" subtotal="count" baseField="0" baseItem="0"/>
    <dataField name="Unharmed" fld="5" subtotal="count" baseField="0" baseItem="0"/>
    <dataField name="Column Spacer6" fld="20" subtotal="count" baseField="0" baseItem="0">
      <extLst>
        <ext xmlns:x14="http://schemas.microsoft.com/office/spreadsheetml/2009/9/main" uri="{E15A36E0-9728-4e99-A89B-3F7291B0FE68}">
          <x14:dataField sourceField="16" uniqueName="[__Xl6].[Measures].[Column Spacer]"/>
        </ext>
      </extLst>
    </dataField>
    <dataField fld="11" subtotal="count" baseField="0" baseItem="0"/>
    <dataField name="Injured" fld="4" subtotal="count" baseField="0" baseItem="0"/>
    <dataField name="Column Spacer5" fld="21" subtotal="count" baseField="0" baseItem="0">
      <extLst>
        <ext xmlns:x14="http://schemas.microsoft.com/office/spreadsheetml/2009/9/main" uri="{E15A36E0-9728-4e99-A89B-3F7291B0FE68}">
          <x14:dataField sourceField="16" uniqueName="[__Xl5].[Measures].[Column Spacer]"/>
        </ext>
      </extLst>
    </dataField>
    <dataField fld="13" subtotal="count" baseField="0" baseItem="0"/>
    <dataField name="Killed" fld="3" subtotal="count" baseField="0" baseItem="0"/>
    <dataField name="Column Spacer4" fld="22" subtotal="count" baseField="0" baseItem="0">
      <extLst>
        <ext xmlns:x14="http://schemas.microsoft.com/office/spreadsheetml/2009/9/main" uri="{E15A36E0-9728-4e99-A89B-3F7291B0FE68}">
          <x14:dataField sourceField="16" uniqueName="[__Xl4].[Measures].[Column Spacer]"/>
        </ext>
      </extLst>
    </dataField>
    <dataField fld="14" subtotal="count" baseField="0" baseItem="0"/>
    <dataField name="Unknown" fld="8" subtotal="count" baseField="0" baseItem="0"/>
    <dataField name="Column Spacer3" fld="23" subtotal="count" baseField="0" baseItem="0">
      <extLst>
        <ext xmlns:x14="http://schemas.microsoft.com/office/spreadsheetml/2009/9/main" uri="{E15A36E0-9728-4e99-A89B-3F7291B0FE68}">
          <x14:dataField sourceField="16" uniqueName="[__Xl3].[Measures].[Column Spacer]"/>
        </ext>
      </extLst>
    </dataField>
    <dataField fld="9" subtotal="count" baseField="0" baseItem="0"/>
  </dataFields>
  <formats count="51">
    <format dxfId="130">
      <pivotArea dataOnly="0" outline="0" fieldPosition="0">
        <references count="1">
          <reference field="4294967294" count="8">
            <x v="0"/>
            <x v="1"/>
            <x v="4"/>
            <x v="7"/>
            <x v="10"/>
            <x v="13"/>
            <x v="16"/>
            <x v="19"/>
          </reference>
        </references>
      </pivotArea>
    </format>
    <format dxfId="129">
      <pivotArea outline="0" collapsedLevelsAreSubtotals="1" fieldPosition="0"/>
    </format>
    <format dxfId="128">
      <pivotArea dataOnly="0" labelOnly="1" outline="0" fieldPosition="0">
        <references count="1">
          <reference field="4294967294" count="15">
            <x v="0"/>
            <x v="1"/>
            <x v="3"/>
            <x v="4"/>
            <x v="6"/>
            <x v="7"/>
            <x v="9"/>
            <x v="10"/>
            <x v="12"/>
            <x v="13"/>
            <x v="15"/>
            <x v="16"/>
            <x v="18"/>
            <x v="19"/>
            <x v="21"/>
          </reference>
        </references>
      </pivotArea>
    </format>
    <format dxfId="127">
      <pivotArea dataOnly="0" labelOnly="1" fieldPosition="0">
        <references count="1">
          <reference field="0" count="0"/>
        </references>
      </pivotArea>
    </format>
    <format dxfId="126">
      <pivotArea dataOnly="0" labelOnly="1" fieldPosition="0">
        <references count="1">
          <reference field="0" count="0"/>
        </references>
      </pivotArea>
    </format>
    <format dxfId="125">
      <pivotArea dataOnly="0" labelOnly="1" fieldPosition="0">
        <references count="1">
          <reference field="0" count="0"/>
        </references>
      </pivotArea>
    </format>
    <format dxfId="124">
      <pivotArea dataOnly="0" outline="0" fieldPosition="0">
        <references count="1">
          <reference field="4294967294" count="2">
            <x v="1"/>
            <x v="3"/>
          </reference>
        </references>
      </pivotArea>
    </format>
    <format dxfId="123">
      <pivotArea dataOnly="0" outline="0" fieldPosition="0">
        <references count="1">
          <reference field="4294967294" count="2">
            <x v="4"/>
            <x v="6"/>
          </reference>
        </references>
      </pivotArea>
    </format>
    <format dxfId="122">
      <pivotArea dataOnly="0" outline="0" fieldPosition="0">
        <references count="1">
          <reference field="4294967294" count="2">
            <x v="7"/>
            <x v="9"/>
          </reference>
        </references>
      </pivotArea>
    </format>
    <format dxfId="121">
      <pivotArea dataOnly="0" outline="0" fieldPosition="0">
        <references count="1">
          <reference field="4294967294" count="2">
            <x v="10"/>
            <x v="12"/>
          </reference>
        </references>
      </pivotArea>
    </format>
    <format dxfId="120">
      <pivotArea dataOnly="0" outline="0" fieldPosition="0">
        <references count="1">
          <reference field="4294967294" count="2">
            <x v="13"/>
            <x v="15"/>
          </reference>
        </references>
      </pivotArea>
    </format>
    <format dxfId="119">
      <pivotArea dataOnly="0" outline="0" fieldPosition="0">
        <references count="1">
          <reference field="4294967294" count="2">
            <x v="16"/>
            <x v="18"/>
          </reference>
        </references>
      </pivotArea>
    </format>
    <format dxfId="118">
      <pivotArea dataOnly="0" outline="0" fieldPosition="0">
        <references count="1">
          <reference field="4294967294" count="2">
            <x v="19"/>
            <x v="21"/>
          </reference>
        </references>
      </pivotArea>
    </format>
    <format dxfId="117">
      <pivotArea dataOnly="0" outline="0" fieldPosition="0">
        <references count="1">
          <reference field="4294967294" count="16">
            <x v="0"/>
            <x v="1"/>
            <x v="2"/>
            <x v="3"/>
            <x v="4"/>
            <x v="6"/>
            <x v="7"/>
            <x v="9"/>
            <x v="10"/>
            <x v="12"/>
            <x v="13"/>
            <x v="15"/>
            <x v="16"/>
            <x v="18"/>
            <x v="19"/>
            <x v="21"/>
          </reference>
        </references>
      </pivotArea>
    </format>
    <format dxfId="116">
      <pivotArea dataOnly="0" outline="0" fieldPosition="0">
        <references count="1">
          <reference field="4294967294" count="1">
            <x v="0"/>
          </reference>
        </references>
      </pivotArea>
    </format>
    <format dxfId="115">
      <pivotArea dataOnly="0" outline="0" fieldPosition="0">
        <references count="1">
          <reference field="4294967294" count="3">
            <x v="1"/>
            <x v="2"/>
            <x v="3"/>
          </reference>
        </references>
      </pivotArea>
    </format>
    <format dxfId="114">
      <pivotArea dataOnly="0" outline="0" fieldPosition="0">
        <references count="1">
          <reference field="4294967294" count="3">
            <x v="4"/>
            <x v="5"/>
            <x v="6"/>
          </reference>
        </references>
      </pivotArea>
    </format>
    <format dxfId="113">
      <pivotArea dataOnly="0" outline="0" fieldPosition="0">
        <references count="1">
          <reference field="4294967294" count="3">
            <x v="7"/>
            <x v="8"/>
            <x v="9"/>
          </reference>
        </references>
      </pivotArea>
    </format>
    <format dxfId="112">
      <pivotArea dataOnly="0" outline="0" fieldPosition="0">
        <references count="1">
          <reference field="4294967294" count="3">
            <x v="10"/>
            <x v="11"/>
            <x v="12"/>
          </reference>
        </references>
      </pivotArea>
    </format>
    <format dxfId="111">
      <pivotArea dataOnly="0" outline="0" fieldPosition="0">
        <references count="1">
          <reference field="4294967294" count="3">
            <x v="13"/>
            <x v="14"/>
            <x v="15"/>
          </reference>
        </references>
      </pivotArea>
    </format>
    <format dxfId="110">
      <pivotArea dataOnly="0" outline="0" fieldPosition="0">
        <references count="1">
          <reference field="4294967294" count="3">
            <x v="16"/>
            <x v="17"/>
            <x v="18"/>
          </reference>
        </references>
      </pivotArea>
    </format>
    <format dxfId="109">
      <pivotArea dataOnly="0" outline="0" fieldPosition="0">
        <references count="1">
          <reference field="4294967294" count="3">
            <x v="19"/>
            <x v="20"/>
            <x v="21"/>
          </reference>
        </references>
      </pivotArea>
    </format>
    <format dxfId="108">
      <pivotArea dataOnly="0" outline="0" fieldPosition="0">
        <references count="1">
          <reference field="4294967294" count="7">
            <x v="3"/>
            <x v="6"/>
            <x v="9"/>
            <x v="12"/>
            <x v="15"/>
            <x v="18"/>
            <x v="21"/>
          </reference>
        </references>
      </pivotArea>
    </format>
    <format dxfId="107">
      <pivotArea outline="0" collapsedLevelsAreSubtotals="1" fieldPosition="0">
        <references count="1">
          <reference field="4294967294" count="1" selected="0">
            <x v="1"/>
          </reference>
        </references>
      </pivotArea>
    </format>
    <format dxfId="106">
      <pivotArea dataOnly="0" labelOnly="1" outline="0" fieldPosition="0">
        <references count="1">
          <reference field="4294967294" count="1">
            <x v="1"/>
          </reference>
        </references>
      </pivotArea>
    </format>
    <format dxfId="105">
      <pivotArea outline="0" collapsedLevelsAreSubtotals="1" fieldPosition="0">
        <references count="1">
          <reference field="4294967294" count="1" selected="0">
            <x v="4"/>
          </reference>
        </references>
      </pivotArea>
    </format>
    <format dxfId="104">
      <pivotArea dataOnly="0" labelOnly="1" outline="0" fieldPosition="0">
        <references count="1">
          <reference field="4294967294" count="1">
            <x v="4"/>
          </reference>
        </references>
      </pivotArea>
    </format>
    <format dxfId="103">
      <pivotArea outline="0" collapsedLevelsAreSubtotals="1" fieldPosition="0">
        <references count="1">
          <reference field="4294967294" count="1" selected="0">
            <x v="7"/>
          </reference>
        </references>
      </pivotArea>
    </format>
    <format dxfId="102">
      <pivotArea dataOnly="0" labelOnly="1" outline="0" fieldPosition="0">
        <references count="1">
          <reference field="4294967294" count="1">
            <x v="7"/>
          </reference>
        </references>
      </pivotArea>
    </format>
    <format dxfId="101">
      <pivotArea outline="0" collapsedLevelsAreSubtotals="1" fieldPosition="0">
        <references count="1">
          <reference field="4294967294" count="1" selected="0">
            <x v="10"/>
          </reference>
        </references>
      </pivotArea>
    </format>
    <format dxfId="100">
      <pivotArea dataOnly="0" labelOnly="1" outline="0" fieldPosition="0">
        <references count="1">
          <reference field="4294967294" count="1">
            <x v="10"/>
          </reference>
        </references>
      </pivotArea>
    </format>
    <format dxfId="99">
      <pivotArea outline="0" collapsedLevelsAreSubtotals="1" fieldPosition="0">
        <references count="1">
          <reference field="4294967294" count="1" selected="0">
            <x v="13"/>
          </reference>
        </references>
      </pivotArea>
    </format>
    <format dxfId="98">
      <pivotArea dataOnly="0" labelOnly="1" outline="0" fieldPosition="0">
        <references count="1">
          <reference field="4294967294" count="1">
            <x v="13"/>
          </reference>
        </references>
      </pivotArea>
    </format>
    <format dxfId="97">
      <pivotArea outline="0" collapsedLevelsAreSubtotals="1" fieldPosition="0">
        <references count="1">
          <reference field="4294967294" count="1" selected="0">
            <x v="16"/>
          </reference>
        </references>
      </pivotArea>
    </format>
    <format dxfId="96">
      <pivotArea dataOnly="0" labelOnly="1" outline="0" fieldPosition="0">
        <references count="1">
          <reference field="4294967294" count="1">
            <x v="16"/>
          </reference>
        </references>
      </pivotArea>
    </format>
    <format dxfId="95">
      <pivotArea outline="0" collapsedLevelsAreSubtotals="1" fieldPosition="0">
        <references count="1">
          <reference field="4294967294" count="1" selected="0">
            <x v="19"/>
          </reference>
        </references>
      </pivotArea>
    </format>
    <format dxfId="94">
      <pivotArea dataOnly="0" labelOnly="1" outline="0" fieldPosition="0">
        <references count="1">
          <reference field="4294967294" count="1">
            <x v="19"/>
          </reference>
        </references>
      </pivotArea>
    </format>
    <format dxfId="93">
      <pivotArea outline="0" collapsedLevelsAreSubtotals="1" fieldPosition="0">
        <references count="1">
          <reference field="4294967294" count="1" selected="0">
            <x v="3"/>
          </reference>
        </references>
      </pivotArea>
    </format>
    <format dxfId="92">
      <pivotArea dataOnly="0" labelOnly="1" outline="0" fieldPosition="0">
        <references count="1">
          <reference field="4294967294" count="1">
            <x v="3"/>
          </reference>
        </references>
      </pivotArea>
    </format>
    <format dxfId="91">
      <pivotArea outline="0" collapsedLevelsAreSubtotals="1" fieldPosition="0">
        <references count="1">
          <reference field="4294967294" count="1" selected="0">
            <x v="6"/>
          </reference>
        </references>
      </pivotArea>
    </format>
    <format dxfId="90">
      <pivotArea dataOnly="0" labelOnly="1" outline="0" fieldPosition="0">
        <references count="1">
          <reference field="4294967294" count="1">
            <x v="6"/>
          </reference>
        </references>
      </pivotArea>
    </format>
    <format dxfId="89">
      <pivotArea outline="0" collapsedLevelsAreSubtotals="1" fieldPosition="0">
        <references count="1">
          <reference field="4294967294" count="1" selected="0">
            <x v="9"/>
          </reference>
        </references>
      </pivotArea>
    </format>
    <format dxfId="88">
      <pivotArea dataOnly="0" labelOnly="1" outline="0" fieldPosition="0">
        <references count="1">
          <reference field="4294967294" count="1">
            <x v="9"/>
          </reference>
        </references>
      </pivotArea>
    </format>
    <format dxfId="87">
      <pivotArea outline="0" collapsedLevelsAreSubtotals="1" fieldPosition="0">
        <references count="1">
          <reference field="4294967294" count="1" selected="0">
            <x v="12"/>
          </reference>
        </references>
      </pivotArea>
    </format>
    <format dxfId="86">
      <pivotArea dataOnly="0" labelOnly="1" outline="0" fieldPosition="0">
        <references count="1">
          <reference field="4294967294" count="1">
            <x v="12"/>
          </reference>
        </references>
      </pivotArea>
    </format>
    <format dxfId="85">
      <pivotArea outline="0" collapsedLevelsAreSubtotals="1" fieldPosition="0">
        <references count="1">
          <reference field="4294967294" count="1" selected="0">
            <x v="15"/>
          </reference>
        </references>
      </pivotArea>
    </format>
    <format dxfId="84">
      <pivotArea dataOnly="0" labelOnly="1" outline="0" fieldPosition="0">
        <references count="1">
          <reference field="4294967294" count="1">
            <x v="15"/>
          </reference>
        </references>
      </pivotArea>
    </format>
    <format dxfId="83">
      <pivotArea outline="0" collapsedLevelsAreSubtotals="1" fieldPosition="0">
        <references count="1">
          <reference field="4294967294" count="1" selected="0">
            <x v="18"/>
          </reference>
        </references>
      </pivotArea>
    </format>
    <format dxfId="82">
      <pivotArea dataOnly="0" labelOnly="1" outline="0" fieldPosition="0">
        <references count="1">
          <reference field="4294967294" count="1">
            <x v="18"/>
          </reference>
        </references>
      </pivotArea>
    </format>
    <format dxfId="81">
      <pivotArea outline="0" collapsedLevelsAreSubtotals="1" fieldPosition="0">
        <references count="1">
          <reference field="4294967294" count="1" selected="0">
            <x v="21"/>
          </reference>
        </references>
      </pivotArea>
    </format>
    <format dxfId="80">
      <pivotArea dataOnly="0" labelOnly="1" outline="0" fieldPosition="0">
        <references count="1">
          <reference field="4294967294" count="1">
            <x v="21"/>
          </reference>
        </references>
      </pivotArea>
    </format>
  </formats>
  <conditionalFormats count="7">
    <conditionalFormat scope="field" priority="7">
      <pivotAreas count="1">
        <pivotArea outline="0" collapsedLevelsAreSubtotals="1" fieldPosition="0">
          <references count="2">
            <reference field="4294967294" count="1" selected="0">
              <x v="1"/>
            </reference>
            <reference field="0" count="0" selected="0"/>
          </references>
        </pivotArea>
      </pivotAreas>
    </conditionalFormat>
    <conditionalFormat scope="field" priority="6">
      <pivotAreas count="1">
        <pivotArea outline="0" collapsedLevelsAreSubtotals="1" fieldPosition="0">
          <references count="2">
            <reference field="4294967294" count="1" selected="0">
              <x v="4"/>
            </reference>
            <reference field="0" count="0" selected="0"/>
          </references>
        </pivotArea>
      </pivotAreas>
    </conditionalFormat>
    <conditionalFormat scope="field" priority="5">
      <pivotAreas count="1">
        <pivotArea outline="0" collapsedLevelsAreSubtotals="1" fieldPosition="0">
          <references count="2">
            <reference field="4294967294" count="1" selected="0">
              <x v="7"/>
            </reference>
            <reference field="0" count="0" selected="0"/>
          </references>
        </pivotArea>
      </pivotAreas>
    </conditionalFormat>
    <conditionalFormat scope="field" priority="4">
      <pivotAreas count="1">
        <pivotArea outline="0" collapsedLevelsAreSubtotals="1" fieldPosition="0">
          <references count="2">
            <reference field="4294967294" count="1" selected="0">
              <x v="10"/>
            </reference>
            <reference field="0" count="0" selected="0"/>
          </references>
        </pivotArea>
      </pivotAreas>
    </conditionalFormat>
    <conditionalFormat scope="field" priority="3">
      <pivotAreas count="1">
        <pivotArea outline="0" collapsedLevelsAreSubtotals="1" fieldPosition="0">
          <references count="2">
            <reference field="4294967294" count="1" selected="0">
              <x v="13"/>
            </reference>
            <reference field="0" count="0" selected="0"/>
          </references>
        </pivotArea>
      </pivotAreas>
    </conditionalFormat>
    <conditionalFormat scope="field" priority="2">
      <pivotAreas count="1">
        <pivotArea outline="0" collapsedLevelsAreSubtotals="1" fieldPosition="0">
          <references count="2">
            <reference field="4294967294" count="1" selected="0">
              <x v="16"/>
            </reference>
            <reference field="0" count="0" selected="0"/>
          </references>
        </pivotArea>
      </pivotAreas>
    </conditionalFormat>
    <conditionalFormat scope="field" priority="1">
      <pivotAreas count="1">
        <pivotArea outline="0" collapsedLevelsAreSubtotals="1" fieldPosition="0">
          <references count="2">
            <reference field="4294967294" count="1" selected="0">
              <x v="19"/>
            </reference>
            <reference field="0" count="0" selected="0"/>
          </references>
        </pivotArea>
      </pivotAreas>
    </conditionalFormat>
  </conditionalFormats>
  <pivotHierarchies count="166">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No. of Suspect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Killed"/>
    <pivotHierarchy dragToRow="0" dragToCol="0" dragToPage="0" dragToData="1"/>
    <pivotHierarchy dragToRow="0" dragToCol="0" dragToPage="0" dragToData="1" caption="Arrested"/>
    <pivotHierarchy dragToRow="0" dragToCol="0" dragToPage="0" dragToData="1"/>
    <pivotHierarchy dragToRow="0" dragToCol="0" dragToPage="0" dragToData="1" caption="Injured"/>
    <pivotHierarchy dragToRow="0" dragToCol="0" dragToPage="0" dragToData="1"/>
    <pivotHierarchy dragToRow="0" dragToCol="0" dragToPage="0" dragToData="1" caption="Injured + Arrested"/>
    <pivotHierarchy dragToRow="0" dragToCol="0" dragToPage="0" dragToData="1"/>
    <pivotHierarchy dragToRow="0" dragToCol="0" dragToPage="0" dragToData="1" caption="Unharmed"/>
    <pivotHierarchy dragToRow="0" dragToCol="0" dragToPage="0" dragToData="1"/>
    <pivotHierarchy dragToRow="0" dragToCol="0" dragToPage="0" dragToData="1" caption="Unharmed + Arrested"/>
    <pivotHierarchy dragToRow="0" dragToCol="0" dragToPage="0" dragToData="1"/>
    <pivotHierarchy dragToRow="0" dragToCol="0" dragToPage="0" dragToData="1" caption="Unknown"/>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y dragToRow="0" dragToCol="0" dragToPage="0" dragToData="1" dragOff="0" includeNewItemsInFilter="1">
      <extLst>
        <ext xmlns:x14="http://schemas.microsoft.com/office/spreadsheetml/2009/9/main" uri="{F1805F06-0CD3-4483-9156-8803C3D141DF}">
          <x14:pivotHierarchy ignore="1"/>
        </ext>
      </extLst>
    </pivotHierarchy>
  </pivotHierarchies>
  <pivotTableStyleInfo name="PivotStyleLight16" showRowHeaders="1" showColHeaders="1" showRowStripes="0" showColStripes="0" showLastColumn="1"/>
  <rowHierarchiesUsage count="1">
    <rowHierarchyUsage hierarchyUsage="23"/>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State]"/>
        <x15:activeTabTopLevelEntity name="[A]"/>
        <x15:activeTabTopLevelEntity name="[SuspectsMeasur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7.xml><?xml version="1.0" encoding="utf-8"?>
<pivotTableDefinition xmlns="http://schemas.openxmlformats.org/spreadsheetml/2006/main" xmlns:mc="http://schemas.openxmlformats.org/markup-compatibility/2006" xmlns:xr="http://schemas.microsoft.com/office/spreadsheetml/2014/revision" mc:Ignorable="xr" xr:uid="{04BCB571-FEE2-47DE-931E-BBB32724C600}" name="PTMassShootings" cacheId="17" applyNumberFormats="0" applyBorderFormats="0" applyFontFormats="0" applyPatternFormats="0" applyAlignmentFormats="0" applyWidthHeightFormats="1" dataCaption="Values" tag="dfcad746-ad89-43b0-b946-580ad86ed3b4" updatedVersion="6" minRefreshableVersion="3" subtotalHiddenItems="1" itemPrintTitles="1" createdVersion="6" indent="0" showEmptyRow="1" showEmptyCol="1" outline="1" outlineData="1" multipleFieldFilters="0" chartFormat="2">
  <location ref="G2:H9" firstHeaderRow="1" firstDataRow="1" firstDataCol="1"/>
  <pivotFields count="3">
    <pivotField axis="axisRow" allDrilled="1" subtotalTop="0" showAll="0" dataSourceSort="1" defaultSubtotal="0" defaultAttributeDrillState="1">
      <items count="6">
        <item x="0"/>
        <item x="1"/>
        <item x="2"/>
        <item x="3"/>
        <item x="4"/>
        <item x="5"/>
      </items>
    </pivotField>
    <pivotField dataField="1" subtotalTop="0" showAll="0" defaultSubtotal="0"/>
    <pivotField allDrilled="1" subtotalTop="0" showAll="0" dataSourceSort="1" defaultSubtotal="0" defaultAttributeDrillState="1"/>
  </pivotFields>
  <rowFields count="1">
    <field x="0"/>
  </rowFields>
  <rowItems count="7">
    <i>
      <x/>
    </i>
    <i>
      <x v="1"/>
    </i>
    <i>
      <x v="2"/>
    </i>
    <i>
      <x v="3"/>
    </i>
    <i>
      <x v="4"/>
    </i>
    <i>
      <x v="5"/>
    </i>
    <i t="grand">
      <x/>
    </i>
  </rowItems>
  <colItems count="1">
    <i/>
  </colItems>
  <dataFields count="1">
    <dataField fld="1" subtotal="count" baseField="0" baseItem="0"/>
  </dataFields>
  <chartFormats count="1">
    <chartFormat chart="1" format="0" series="1">
      <pivotArea type="data" outline="0" fieldPosition="0">
        <references count="1">
          <reference field="4294967294" count="1" selected="0">
            <x v="0"/>
          </reference>
        </references>
      </pivotArea>
    </chartFormat>
  </chart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9"/>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Date]"/>
        <x15:activeTabTopLevelEntity name="[A]"/>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8.xml><?xml version="1.0" encoding="utf-8"?>
<pivotTableDefinition xmlns="http://schemas.openxmlformats.org/spreadsheetml/2006/main" xmlns:mc="http://schemas.openxmlformats.org/markup-compatibility/2006" xmlns:xr="http://schemas.microsoft.com/office/spreadsheetml/2014/revision" mc:Ignorable="xr" xr:uid="{1F84360E-1164-4626-ABAA-52ABD5C1E7A1}" name="PTOverall" cacheId="18" applyNumberFormats="0" applyBorderFormats="0" applyFontFormats="0" applyPatternFormats="0" applyAlignmentFormats="0" applyWidthHeightFormats="1" dataCaption="Values" tag="783d20d4-8c86-4c1e-8a8f-c9fd338fe8a3" updatedVersion="6" minRefreshableVersion="3" subtotalHiddenItems="1" itemPrintTitles="1" createdVersion="6" indent="0" showEmptyRow="1" showEmptyCol="1" outline="1" outlineData="1" multipleFieldFilters="0" chartFormat="4">
  <location ref="A2:D9" firstHeaderRow="0" firstDataRow="1" firstDataCol="1"/>
  <pivotFields count="5">
    <pivotField dataField="1" subtotalTop="0" showAll="0" defaultSubtotal="0"/>
    <pivotField dataField="1" subtotalTop="0" showAll="0" defaultSubtotal="0"/>
    <pivotField axis="axisRow" allDrilled="1" subtotalTop="0" showAll="0" dataSourceSort="1" defaultSubtotal="0" defaultAttributeDrillState="1">
      <items count="6">
        <item x="0"/>
        <item x="1"/>
        <item x="2"/>
        <item x="3"/>
        <item x="4"/>
        <item x="5"/>
      </items>
    </pivotField>
    <pivotField dataField="1" subtotalTop="0" showAll="0" defaultSubtotal="0"/>
    <pivotField allDrilled="1" subtotalTop="0" showAll="0" dataSourceSort="1" defaultSubtotal="0" defaultAttributeDrillState="1"/>
  </pivotFields>
  <rowFields count="1">
    <field x="2"/>
  </rowFields>
  <rowItems count="7">
    <i>
      <x/>
    </i>
    <i>
      <x v="1"/>
    </i>
    <i>
      <x v="2"/>
    </i>
    <i>
      <x v="3"/>
    </i>
    <i>
      <x v="4"/>
    </i>
    <i>
      <x v="5"/>
    </i>
    <i t="grand">
      <x/>
    </i>
  </rowItems>
  <colFields count="1">
    <field x="-2"/>
  </colFields>
  <colItems count="3">
    <i>
      <x/>
    </i>
    <i i="1">
      <x v="1"/>
    </i>
    <i i="2">
      <x v="2"/>
    </i>
  </colItems>
  <dataFields count="3">
    <dataField fld="3" subtotal="count" baseField="0" baseItem="0"/>
    <dataField fld="0" subtotal="count" baseField="0" baseItem="0"/>
    <dataField fld="1" subtotal="count" baseField="0" baseItem="0"/>
  </dataFields>
  <chartFormats count="3">
    <chartFormat chart="3" format="0"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1"/>
          </reference>
        </references>
      </pivotArea>
    </chartFormat>
    <chartFormat chart="3" format="2" series="1">
      <pivotArea type="data" outline="0" fieldPosition="0">
        <references count="1">
          <reference field="4294967294" count="1" selected="0">
            <x v="2"/>
          </reference>
        </references>
      </pivotArea>
    </chartFormat>
  </chartFormats>
  <pivotHierarchies count="16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9"/>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A]"/>
        <x15:activeTabTopLevelEntity name="[dDate]"/>
        <x15:activeTabTopLevelEntity name="[dState]"/>
      </x15:pivotTableUISettings>
    </ext>
    <ext xmlns:xpdl="http://schemas.microsoft.com/office/spreadsheetml/2016/pivotdefaultlayout" uri="{747A6164-185A-40DC-8AA5-F01512510D54}">
      <xpdl:pivotTableDefinition16 EnabledSubtotalsDefault="0" SubtotalsOnTopDefault="0"/>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25" xr16:uid="{FDB4C98A-0E0C-45FE-BE52-F7FFD4455DCD}" autoFormatId="16" applyNumberFormats="0" applyBorderFormats="0" applyFontFormats="0" applyPatternFormats="0" applyAlignmentFormats="0" applyWidthHeightFormats="0">
  <queryTableRefresh nextId="2">
    <queryTableFields count="1">
      <queryTableField id="1" name="Column1" tableColumnId="1"/>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ate" xr10:uid="{17831335-3FF4-4793-94D5-BAD676F23538}" sourceName="[dState].[state]">
  <pivotTables>
    <pivotTable tabId="14" name="PTDifference"/>
    <pivotTable tabId="14" name="PTStateLabel"/>
    <pivotTable tabId="17" name="PTMassShootings"/>
    <pivotTable tabId="17" name="PTOverall"/>
  </pivotTables>
  <data>
    <olap pivotCacheId="1705593969">
      <levels count="2">
        <level uniqueName="[dState].[state].[(All)]" sourceCaption="(All)" count="0"/>
        <level uniqueName="[dState].[state].[state]" sourceCaption="state" count="51">
          <ranges>
            <range startItem="0">
              <i n="[dState].[state].&amp;[Alabama]" c="Alabama"/>
              <i n="[dState].[state].&amp;[Alaska]" c="Alaska"/>
              <i n="[dState].[state].&amp;[Arizona]" c="Arizona"/>
              <i n="[dState].[state].&amp;[Arkansas]" c="Arkansas"/>
              <i n="[dState].[state].&amp;[California]" c="California"/>
              <i n="[dState].[state].&amp;[Colorado]" c="Colorado"/>
              <i n="[dState].[state].&amp;[Connecticut]" c="Connecticut"/>
              <i n="[dState].[state].&amp;[Delaware]" c="Delaware"/>
              <i n="[dState].[state].&amp;[District of Columbia]" c="District of Columbia"/>
              <i n="[dState].[state].&amp;[Florida]" c="Florida"/>
              <i n="[dState].[state].&amp;[Georgia]" c="Georgia"/>
              <i n="[dState].[state].&amp;[Hawaii]" c="Hawaii"/>
              <i n="[dState].[state].&amp;[Idaho]" c="Idaho"/>
              <i n="[dState].[state].&amp;[Illinois]" c="Illinois"/>
              <i n="[dState].[state].&amp;[Indiana]" c="Indiana"/>
              <i n="[dState].[state].&amp;[Iowa]" c="Iowa"/>
              <i n="[dState].[state].&amp;[Kansas]" c="Kansas"/>
              <i n="[dState].[state].&amp;[Kentucky]" c="Kentucky"/>
              <i n="[dState].[state].&amp;[Louisiana]" c="Louisiana"/>
              <i n="[dState].[state].&amp;[Maine]" c="Maine"/>
              <i n="[dState].[state].&amp;[Maryland]" c="Maryland"/>
              <i n="[dState].[state].&amp;[Massachusetts]" c="Massachusetts"/>
              <i n="[dState].[state].&amp;[Michigan]" c="Michigan"/>
              <i n="[dState].[state].&amp;[Minnesota]" c="Minnesota"/>
              <i n="[dState].[state].&amp;[Mississippi]" c="Mississippi"/>
              <i n="[dState].[state].&amp;[Missouri]" c="Missouri"/>
              <i n="[dState].[state].&amp;[Montana]" c="Montana"/>
              <i n="[dState].[state].&amp;[Nebraska]" c="Nebraska"/>
              <i n="[dState].[state].&amp;[Nevada]" c="Nevada"/>
              <i n="[dState].[state].&amp;[New Hampshire]" c="New Hampshire"/>
              <i n="[dState].[state].&amp;[New Jersey]" c="New Jersey"/>
              <i n="[dState].[state].&amp;[New Mexico]" c="New Mexico"/>
              <i n="[dState].[state].&amp;[New York]" c="New York"/>
              <i n="[dState].[state].&amp;[North Carolina]" c="North Carolina"/>
              <i n="[dState].[state].&amp;[North Dakota]" c="North Dakota"/>
              <i n="[dState].[state].&amp;[Ohio]" c="Ohio"/>
              <i n="[dState].[state].&amp;[Oklahoma]" c="Oklahoma"/>
              <i n="[dState].[state].&amp;[Oregon]" c="Oregon"/>
              <i n="[dState].[state].&amp;[Pennsylvania]" c="Pennsylvania"/>
              <i n="[dState].[state].&amp;[Rhode Island]" c="Rhode Island"/>
              <i n="[dState].[state].&amp;[South Carolina]" c="South Carolina"/>
              <i n="[dState].[state].&amp;[South Dakota]" c="South Dakota"/>
              <i n="[dState].[state].&amp;[Tennessee]" c="Tennessee"/>
              <i n="[dState].[state].&amp;[Texas]" c="Texas"/>
              <i n="[dState].[state].&amp;[Utah]" c="Utah"/>
              <i n="[dState].[state].&amp;[Vermont]" c="Vermont"/>
              <i n="[dState].[state].&amp;[Virginia]" c="Virginia"/>
              <i n="[dState].[state].&amp;[Washington]" c="Washington"/>
              <i n="[dState].[state].&amp;[West Virginia]" c="West Virginia"/>
              <i n="[dState].[state].&amp;[Wisconsin]" c="Wisconsin"/>
              <i n="[dState].[state].&amp;[Wyoming]" c="Wyoming"/>
            </range>
          </ranges>
        </level>
      </levels>
      <selections count="1">
        <selection n="[dState].[state].[All]"/>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1" xr10:uid="{85B2F25B-8C68-4933-8FA6-A3D14E7E17BF}" sourceName="[dDate].[Year]">
  <pivotTables>
    <pivotTable tabId="29" name="PTDeathsByAgeGroup"/>
    <pivotTable tabId="29" name="PTInjuriesByAgeGroup"/>
    <pivotTable tabId="31" name="PTSuspectsByAgeGroup"/>
    <pivotTable tabId="31" name="PTVictimsByAgeGroup"/>
  </pivotTables>
  <data>
    <olap pivotCacheId="1543821015">
      <levels count="2">
        <level uniqueName="[dDate].[Year].[(All)]" sourceCaption="(All)" count="0"/>
        <level uniqueName="[dDate].[Year].[Year]" sourceCaption="Year" count="6">
          <ranges>
            <range startItem="0">
              <i n="[dDate].[Year].&amp;[2013]" c="2013"/>
              <i n="[dDate].[Year].&amp;[2014]" c="2014"/>
              <i n="[dDate].[Year].&amp;[2015]" c="2015"/>
              <i n="[dDate].[Year].&amp;[2016]" c="2016"/>
              <i n="[dDate].[Year].&amp;[2017]" c="2017"/>
              <i n="[dDate].[Year].&amp;[2018]" c="2018"/>
            </range>
          </ranges>
        </level>
      </levels>
      <selections count="1">
        <selection n="[dDate].[Year].[All]"/>
      </selections>
    </olap>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ate1" xr10:uid="{7244394B-C6DF-492D-99E6-CA25D1883089}" sourceName="[dState].[state]">
  <pivotTables>
    <pivotTable tabId="12" name="PivotTable1"/>
  </pivotTables>
  <data>
    <olap pivotCacheId="1798999311">
      <levels count="2">
        <level uniqueName="[dState].[state].[(All)]" sourceCaption="(All)" count="0"/>
        <level uniqueName="[dState].[state].[state]" sourceCaption="state" count="51">
          <ranges>
            <range startItem="0">
              <i n="[dState].[state].&amp;[Alabama]" c="Alabama"/>
              <i n="[dState].[state].&amp;[Alaska]" c="Alaska"/>
              <i n="[dState].[state].&amp;[Arizona]" c="Arizona"/>
              <i n="[dState].[state].&amp;[Arkansas]" c="Arkansas"/>
              <i n="[dState].[state].&amp;[California]" c="California"/>
              <i n="[dState].[state].&amp;[Colorado]" c="Colorado"/>
              <i n="[dState].[state].&amp;[Connecticut]" c="Connecticut"/>
              <i n="[dState].[state].&amp;[Delaware]" c="Delaware"/>
              <i n="[dState].[state].&amp;[District of Columbia]" c="District of Columbia"/>
              <i n="[dState].[state].&amp;[Florida]" c="Florida"/>
              <i n="[dState].[state].&amp;[Georgia]" c="Georgia"/>
              <i n="[dState].[state].&amp;[Hawaii]" c="Hawaii"/>
              <i n="[dState].[state].&amp;[Idaho]" c="Idaho"/>
              <i n="[dState].[state].&amp;[Illinois]" c="Illinois"/>
              <i n="[dState].[state].&amp;[Indiana]" c="Indiana"/>
              <i n="[dState].[state].&amp;[Iowa]" c="Iowa"/>
              <i n="[dState].[state].&amp;[Kansas]" c="Kansas"/>
              <i n="[dState].[state].&amp;[Kentucky]" c="Kentucky"/>
              <i n="[dState].[state].&amp;[Louisiana]" c="Louisiana"/>
              <i n="[dState].[state].&amp;[Maine]" c="Maine"/>
              <i n="[dState].[state].&amp;[Maryland]" c="Maryland"/>
              <i n="[dState].[state].&amp;[Massachusetts]" c="Massachusetts"/>
              <i n="[dState].[state].&amp;[Michigan]" c="Michigan"/>
              <i n="[dState].[state].&amp;[Minnesota]" c="Minnesota"/>
              <i n="[dState].[state].&amp;[Mississippi]" c="Mississippi"/>
              <i n="[dState].[state].&amp;[Missouri]" c="Missouri"/>
              <i n="[dState].[state].&amp;[Montana]" c="Montana"/>
              <i n="[dState].[state].&amp;[Nebraska]" c="Nebraska"/>
              <i n="[dState].[state].&amp;[Nevada]" c="Nevada"/>
              <i n="[dState].[state].&amp;[New Hampshire]" c="New Hampshire"/>
              <i n="[dState].[state].&amp;[New Jersey]" c="New Jersey"/>
              <i n="[dState].[state].&amp;[New Mexico]" c="New Mexico"/>
              <i n="[dState].[state].&amp;[New York]" c="New York"/>
              <i n="[dState].[state].&amp;[North Carolina]" c="North Carolina"/>
              <i n="[dState].[state].&amp;[North Dakota]" c="North Dakota"/>
              <i n="[dState].[state].&amp;[Ohio]" c="Ohio"/>
              <i n="[dState].[state].&amp;[Oklahoma]" c="Oklahoma"/>
              <i n="[dState].[state].&amp;[Oregon]" c="Oregon"/>
              <i n="[dState].[state].&amp;[Pennsylvania]" c="Pennsylvania"/>
              <i n="[dState].[state].&amp;[Rhode Island]" c="Rhode Island"/>
              <i n="[dState].[state].&amp;[South Carolina]" c="South Carolina"/>
              <i n="[dState].[state].&amp;[South Dakota]" c="South Dakota"/>
              <i n="[dState].[state].&amp;[Tennessee]" c="Tennessee"/>
              <i n="[dState].[state].&amp;[Texas]" c="Texas"/>
              <i n="[dState].[state].&amp;[Utah]" c="Utah"/>
              <i n="[dState].[state].&amp;[Vermont]" c="Vermont"/>
              <i n="[dState].[state].&amp;[Virginia]" c="Virginia"/>
              <i n="[dState].[state].&amp;[Washington]" c="Washington"/>
              <i n="[dState].[state].&amp;[West Virginia]" c="West Virginia"/>
              <i n="[dState].[state].&amp;[Wisconsin]" c="Wisconsin"/>
              <i n="[dState].[state].&amp;[Wyoming]" c="Wyoming"/>
            </range>
          </ranges>
        </level>
      </levels>
      <selections count="1">
        <selection n="[dState].[state].[All]"/>
      </selections>
    </olap>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59BA9973-BB3B-46A2-BCE8-4E1359BEF74C}" sourceName="[dDate].[Year]">
  <pivotTables>
    <pivotTable tabId="26" name="PTSuspectsBySubjectStatus"/>
    <pivotTable tabId="26" name="PTSuspectsBySubjectStatusTotal"/>
  </pivotTables>
  <data>
    <olap pivotCacheId="1502715472">
      <levels count="2">
        <level uniqueName="[dDate].[Year].[(All)]" sourceCaption="(All)" count="0"/>
        <level uniqueName="[dDate].[Year].[Year]" sourceCaption="Year" count="6">
          <ranges>
            <range startItem="0">
              <i n="[dDate].[Year].&amp;[2013]" c="2013"/>
              <i n="[dDate].[Year].&amp;[2014]" c="2014"/>
              <i n="[dDate].[Year].&amp;[2015]" c="2015"/>
              <i n="[dDate].[Year].&amp;[2016]" c="2016"/>
              <i n="[dDate].[Year].&amp;[2017]" c="2017"/>
              <i n="[dDate].[Year].&amp;[2018]" c="2018"/>
            </range>
          </ranges>
        </level>
      </levels>
      <selections count="1">
        <selection n="[dDate].[Year].[All]"/>
      </selections>
    </olap>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ate2" xr10:uid="{B22F221D-E653-4801-8339-C56AAC71C779}" sourceName="[dState].[state]">
  <pivotTables>
    <pivotTable tabId="25" name="PTGunTypeByAgeGroup"/>
    <pivotTable tabId="25" name="PTGunsByAgeGroupTotal"/>
    <pivotTable tabId="25" name="PTGunsStolenByAgeGroup"/>
    <pivotTable tabId="25" name="PTGunsStolenTotal"/>
  </pivotTables>
  <data>
    <olap pivotCacheId="506729503">
      <levels count="2">
        <level uniqueName="[dState].[state].[(All)]" sourceCaption="(All)" count="0"/>
        <level uniqueName="[dState].[state].[state]" sourceCaption="state" count="51">
          <ranges>
            <range startItem="0">
              <i n="[dState].[state].&amp;[Alabama]" c="Alabama"/>
              <i n="[dState].[state].&amp;[Alaska]" c="Alaska"/>
              <i n="[dState].[state].&amp;[Arizona]" c="Arizona"/>
              <i n="[dState].[state].&amp;[Arkansas]" c="Arkansas"/>
              <i n="[dState].[state].&amp;[California]" c="California"/>
              <i n="[dState].[state].&amp;[Colorado]" c="Colorado"/>
              <i n="[dState].[state].&amp;[Connecticut]" c="Connecticut"/>
              <i n="[dState].[state].&amp;[Delaware]" c="Delaware"/>
              <i n="[dState].[state].&amp;[District of Columbia]" c="District of Columbia"/>
              <i n="[dState].[state].&amp;[Florida]" c="Florida"/>
              <i n="[dState].[state].&amp;[Georgia]" c="Georgia"/>
              <i n="[dState].[state].&amp;[Hawaii]" c="Hawaii"/>
              <i n="[dState].[state].&amp;[Idaho]" c="Idaho"/>
              <i n="[dState].[state].&amp;[Illinois]" c="Illinois"/>
              <i n="[dState].[state].&amp;[Indiana]" c="Indiana"/>
              <i n="[dState].[state].&amp;[Iowa]" c="Iowa"/>
              <i n="[dState].[state].&amp;[Kansas]" c="Kansas"/>
              <i n="[dState].[state].&amp;[Kentucky]" c="Kentucky"/>
              <i n="[dState].[state].&amp;[Louisiana]" c="Louisiana"/>
              <i n="[dState].[state].&amp;[Maine]" c="Maine"/>
              <i n="[dState].[state].&amp;[Maryland]" c="Maryland"/>
              <i n="[dState].[state].&amp;[Massachusetts]" c="Massachusetts"/>
              <i n="[dState].[state].&amp;[Michigan]" c="Michigan"/>
              <i n="[dState].[state].&amp;[Minnesota]" c="Minnesota"/>
              <i n="[dState].[state].&amp;[Mississippi]" c="Mississippi"/>
              <i n="[dState].[state].&amp;[Missouri]" c="Missouri"/>
              <i n="[dState].[state].&amp;[Montana]" c="Montana"/>
              <i n="[dState].[state].&amp;[Nebraska]" c="Nebraska"/>
              <i n="[dState].[state].&amp;[Nevada]" c="Nevada"/>
              <i n="[dState].[state].&amp;[New Hampshire]" c="New Hampshire"/>
              <i n="[dState].[state].&amp;[New Jersey]" c="New Jersey"/>
              <i n="[dState].[state].&amp;[New Mexico]" c="New Mexico"/>
              <i n="[dState].[state].&amp;[New York]" c="New York"/>
              <i n="[dState].[state].&amp;[North Carolina]" c="North Carolina"/>
              <i n="[dState].[state].&amp;[North Dakota]" c="North Dakota"/>
              <i n="[dState].[state].&amp;[Ohio]" c="Ohio"/>
              <i n="[dState].[state].&amp;[Oklahoma]" c="Oklahoma"/>
              <i n="[dState].[state].&amp;[Oregon]" c="Oregon"/>
              <i n="[dState].[state].&amp;[Pennsylvania]" c="Pennsylvania"/>
              <i n="[dState].[state].&amp;[Rhode Island]" c="Rhode Island"/>
              <i n="[dState].[state].&amp;[South Carolina]" c="South Carolina"/>
              <i n="[dState].[state].&amp;[South Dakota]" c="South Dakota"/>
              <i n="[dState].[state].&amp;[Tennessee]" c="Tennessee"/>
              <i n="[dState].[state].&amp;[Texas]" c="Texas"/>
              <i n="[dState].[state].&amp;[Utah]" c="Utah"/>
              <i n="[dState].[state].&amp;[Vermont]" c="Vermont"/>
              <i n="[dState].[state].&amp;[Virginia]" c="Virginia"/>
              <i n="[dState].[state].&amp;[Washington]" c="Washington"/>
              <i n="[dState].[state].&amp;[West Virginia]" c="West Virginia"/>
              <i n="[dState].[state].&amp;[Wisconsin]" c="Wisconsin"/>
              <i n="[dState].[state].&amp;[Wyoming]" c="Wyoming"/>
            </range>
          </ranges>
        </level>
      </levels>
      <selections count="1">
        <selection n="[dState].[state].[All]"/>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tate" xr10:uid="{C2476429-4059-495B-81E4-F227C15999FE}" cache="Slicer_state" caption="Select State" columnCount="7" level="1" style="SlicerStyleOther2" lockedPosition="1"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tate 1" xr10:uid="{5F571EC5-F5B2-48CC-B090-A1BFED284F0F}" cache="Slicer_state1" caption="Select State" level="1" style="SlicerStyleOther2" lockedPosition="1" rowHeight="24130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6A0C379C-B0CC-436B-8056-021F163F354B}" cache="Slicer_Year1" caption="Year" level="1" style="SlicerStyleOther2" lockedPosition="1" rowHeight="241300"/>
</slicers>
</file>

<file path=xl/slicers/slicer4.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1" xr10:uid="{9C0FB6DC-A677-4D3F-ADE4-7B6DECC4B5A8}" cache="Slicer_Year1" caption="Year" level="1" style="SlicerStyleOther2" lockedPosition="1" rowHeight="241300"/>
</slicers>
</file>

<file path=xl/slicers/slicer5.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tate 2" xr10:uid="{70E6E8BF-72D1-4859-A7DE-5F892F42262D}" cache="Slicer_state2" caption="Select State" startItem="8" columnCount="2" level="1" style="SlicerStyleOther2" lockedPosition="1" rowHeight="241300"/>
</slicers>
</file>

<file path=xl/slicers/slicer6.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2" xr10:uid="{A63334EA-92D0-4114-BA04-57ACD460FA8B}" cache="Slicer_Year" caption="Year" level="1" style="SlicerStyleOther2" lockedPosition="1" rowHeight="24130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C7B7259-26EE-4772-B5CD-42BD8940818B}" name="temp_for_avoiding_lazy_evaluation__2" displayName="temp_for_avoiding_lazy_evaluation__2" ref="A1:A30" tableType="queryTable" totalsRowShown="0">
  <autoFilter ref="A1:A30" xr:uid="{C471CA82-9D4B-4F10-9FD4-4DE1F22FD257}"/>
  <tableColumns count="1">
    <tableColumn id="1" xr3:uid="{89D6A0CF-D6EC-4E1B-8CDB-092E055DE48E}" uniqueName="1" name="Column1" queryTableFieldId="1"/>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CE9950A-5703-4D00-AEFD-4719A58DB78E}" name="Table2" displayName="Table2" ref="C1:G30" totalsRowShown="0">
  <autoFilter ref="C1:G30" xr:uid="{FB937347-6E78-402B-A1D9-69AF7A0C72A2}"/>
  <tableColumns count="5">
    <tableColumn id="1" xr3:uid="{FF23BBB8-F78F-40C3-BF06-385E68C07471}" name="Description"/>
    <tableColumn id="5" xr3:uid="{374EE691-39DD-420F-8D56-CEAE489899C3}" name="Single or Multiple"/>
    <tableColumn id="2" xr3:uid="{DE0DBD42-D126-4A27-9BB2-25F095FE7885}" name="Column2"/>
    <tableColumn id="3" xr3:uid="{1C359CA2-C52D-4386-BCC6-651019B01954}" name="Column3"/>
    <tableColumn id="4" xr3:uid="{561C3CC7-2142-4543-87C0-541D63C72DBD}" name="Column4"/>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3544F70-7BB4-48EF-84D7-BDC9A5BB2988}" name="disDeathsFrequency" displayName="disDeathsFrequency" ref="A1:D9" totalsRowShown="0">
  <autoFilter ref="A1:D9" xr:uid="{D81F874A-291D-40BC-9035-FAC42AD0B444}"/>
  <tableColumns count="4">
    <tableColumn id="1" xr3:uid="{878775E5-0B2D-4693-8A1C-071C231F8D49}" name="Label" dataDxfId="74"/>
    <tableColumn id="4" xr3:uid="{BAD4FC3B-1343-4886-BA9A-F9A279C171D0}" name="Order" dataDxfId="73"/>
    <tableColumn id="2" xr3:uid="{6A88D72D-EFE3-4871-9191-EE62EC1BE0B3}" name="Min" dataDxfId="72"/>
    <tableColumn id="3" xr3:uid="{AEF17305-423C-4567-984E-3C40F2F6EBDE}" name="Max" dataDxfId="7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5F43C91-9A0A-4D41-99B9-1F79BF7EA04B}" name="dAgeGroups" displayName="dAgeGroups" ref="I1:K4" totalsRowShown="0">
  <autoFilter ref="I1:K4" xr:uid="{68CD688B-0FCE-4D54-A2A7-A18BC9852ADC}"/>
  <tableColumns count="3">
    <tableColumn id="1" xr3:uid="{AD9D30E3-698A-49C1-92EC-11710E8451A0}" name="AgeGroup" dataDxfId="70"/>
    <tableColumn id="2" xr3:uid="{DC3A3E8D-C3DC-42F4-8278-5CF22D2AE73F}" name="Min" dataDxfId="69"/>
    <tableColumn id="3" xr3:uid="{6CF97DA9-99E2-4220-8747-6FE7BBB59616}" name="Max" dataDxfId="68"/>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EEA2AD2-96FB-4ABB-BB55-C9EC78AD6D7D}" name="dAgeFrequencyTable" displayName="dAgeFrequencyTable" ref="A13:D21" totalsRowShown="0">
  <autoFilter ref="A13:D21" xr:uid="{B63FC19C-EDC4-48B3-8241-F1B3CB4FE85D}"/>
  <tableColumns count="4">
    <tableColumn id="1" xr3:uid="{B13E66C1-5EA0-4E4C-9E6B-D548C27936DB}" name="Label" dataDxfId="67"/>
    <tableColumn id="2" xr3:uid="{291C2DB9-7D49-4512-994D-EF8677B10708}" name="Order" dataDxfId="66"/>
    <tableColumn id="3" xr3:uid="{644F338A-DF67-4124-AEF6-9FC70D076A0F}" name="Min" dataDxfId="65"/>
    <tableColumn id="4" xr3:uid="{95F86624-EC01-457C-B661-18597E342955}" name="Max" dataDxfId="64"/>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microsoft.com/office/2007/relationships/slicer" Target="../slicers/slicer1.xml"/><Relationship Id="rId3" Type="http://schemas.openxmlformats.org/officeDocument/2006/relationships/pivotTable" Target="../pivotTables/pivotTable3.xml"/><Relationship Id="rId7"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rinterSettings" Target="../printerSettings/printerSettings2.bin"/><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ivotTable" Target="../pivotTables/pivotTable6.xml"/><Relationship Id="rId4" Type="http://schemas.microsoft.com/office/2007/relationships/slicer" Target="../slicers/slicer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ivotTable" Target="../pivotTables/pivotTable8.xml"/><Relationship Id="rId1" Type="http://schemas.openxmlformats.org/officeDocument/2006/relationships/pivotTable" Target="../pivotTables/pivotTable7.xml"/><Relationship Id="rId5" Type="http://schemas.microsoft.com/office/2007/relationships/slicer" Target="../slicers/slicer3.xm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ivotTable" Target="../pivotTables/pivotTable10.xml"/><Relationship Id="rId1" Type="http://schemas.openxmlformats.org/officeDocument/2006/relationships/pivotTable" Target="../pivotTables/pivotTable9.xml"/><Relationship Id="rId4" Type="http://schemas.microsoft.com/office/2007/relationships/slicer" Target="../slicers/slicer4.xml"/></Relationships>
</file>

<file path=xl/worksheets/_rels/sheet6.xml.rels><?xml version="1.0" encoding="UTF-8" standalone="yes"?>
<Relationships xmlns="http://schemas.openxmlformats.org/package/2006/relationships"><Relationship Id="rId3" Type="http://schemas.openxmlformats.org/officeDocument/2006/relationships/pivotTable" Target="../pivotTables/pivotTable13.xml"/><Relationship Id="rId7" Type="http://schemas.microsoft.com/office/2007/relationships/slicer" Target="../slicers/slicer5.xml"/><Relationship Id="rId2" Type="http://schemas.openxmlformats.org/officeDocument/2006/relationships/pivotTable" Target="../pivotTables/pivotTable12.xml"/><Relationship Id="rId1" Type="http://schemas.openxmlformats.org/officeDocument/2006/relationships/pivotTable" Target="../pivotTables/pivotTable11.xml"/><Relationship Id="rId6" Type="http://schemas.openxmlformats.org/officeDocument/2006/relationships/drawing" Target="../drawings/drawing5.xml"/><Relationship Id="rId5" Type="http://schemas.openxmlformats.org/officeDocument/2006/relationships/printerSettings" Target="../printerSettings/printerSettings5.bin"/><Relationship Id="rId4" Type="http://schemas.openxmlformats.org/officeDocument/2006/relationships/pivotTable" Target="../pivotTables/pivotTable14.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ivotTable" Target="../pivotTables/pivotTable16.xml"/><Relationship Id="rId1" Type="http://schemas.openxmlformats.org/officeDocument/2006/relationships/pivotTable" Target="../pivotTables/pivotTable15.xml"/><Relationship Id="rId5" Type="http://schemas.microsoft.com/office/2007/relationships/slicer" Target="../slicers/slicer6.xml"/><Relationship Id="rId4"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10.xml.rels><?xml version="1.0" encoding="UTF-8" standalone="yes"?>
<Relationships xmlns="http://schemas.openxmlformats.org/package/2006/relationships"><Relationship Id="rId2" Type="http://schemas.openxmlformats.org/officeDocument/2006/relationships/pivotTable" Target="../pivotTables/pivotTable18.xml"/><Relationship Id="rId1" Type="http://schemas.openxmlformats.org/officeDocument/2006/relationships/pivotTable" Target="../pivotTables/pivotTable17.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D0443-9914-434B-98AA-6804F9D62609}">
  <dimension ref="A1:Y18"/>
  <sheetViews>
    <sheetView showGridLines="0" showRowColHeaders="0" tabSelected="1" workbookViewId="0">
      <selection activeCell="A6" sqref="A6"/>
    </sheetView>
  </sheetViews>
  <sheetFormatPr defaultRowHeight="15" x14ac:dyDescent="0.25"/>
  <cols>
    <col min="1" max="25" width="8.7109375" customWidth="1"/>
  </cols>
  <sheetData>
    <row r="1" spans="1:25" ht="36" x14ac:dyDescent="0.55000000000000004">
      <c r="A1" s="103" t="s">
        <v>394</v>
      </c>
      <c r="B1" s="103"/>
      <c r="C1" s="103"/>
      <c r="D1" s="103"/>
      <c r="E1" s="103"/>
      <c r="F1" s="103"/>
      <c r="G1" s="103"/>
      <c r="H1" s="103"/>
      <c r="I1" s="103"/>
      <c r="J1" s="103"/>
      <c r="K1" s="103"/>
      <c r="L1" s="103"/>
      <c r="M1" s="103"/>
      <c r="N1" s="103"/>
      <c r="O1" s="103"/>
      <c r="P1" s="103"/>
      <c r="Q1" s="103"/>
      <c r="R1" s="103"/>
      <c r="S1" s="103"/>
      <c r="T1" s="103"/>
      <c r="U1" s="103"/>
      <c r="V1" s="103"/>
      <c r="W1" s="103"/>
      <c r="X1" s="103"/>
      <c r="Y1" s="103"/>
    </row>
    <row r="2" spans="1:25" ht="36" customHeight="1" x14ac:dyDescent="0.25">
      <c r="A2" s="136" t="s">
        <v>373</v>
      </c>
      <c r="B2" s="136"/>
      <c r="C2" s="136"/>
      <c r="D2" s="136"/>
      <c r="E2" s="136"/>
      <c r="F2" s="136"/>
      <c r="G2" s="136"/>
      <c r="H2" s="136"/>
      <c r="I2" s="136"/>
      <c r="J2" s="136"/>
      <c r="K2" s="136"/>
      <c r="L2" s="136"/>
      <c r="M2" s="136"/>
      <c r="N2" s="136"/>
      <c r="O2" s="136"/>
      <c r="P2" s="136"/>
      <c r="Q2" s="136"/>
      <c r="R2" s="136"/>
      <c r="S2" s="136"/>
      <c r="T2" s="136"/>
      <c r="U2" s="136"/>
      <c r="V2" s="136"/>
      <c r="W2" s="136"/>
      <c r="X2" s="136"/>
      <c r="Y2" s="136"/>
    </row>
    <row r="3" spans="1:25" ht="36" customHeight="1" x14ac:dyDescent="0.25">
      <c r="A3" s="136"/>
      <c r="B3" s="136"/>
      <c r="C3" s="136"/>
      <c r="D3" s="136"/>
      <c r="E3" s="136"/>
      <c r="F3" s="136"/>
      <c r="G3" s="136"/>
      <c r="H3" s="136"/>
      <c r="I3" s="136"/>
      <c r="J3" s="136"/>
      <c r="K3" s="136"/>
      <c r="L3" s="136"/>
      <c r="M3" s="136"/>
      <c r="N3" s="136"/>
      <c r="O3" s="136"/>
      <c r="P3" s="136"/>
      <c r="Q3" s="136"/>
      <c r="R3" s="136"/>
      <c r="S3" s="136"/>
      <c r="T3" s="136"/>
      <c r="U3" s="136"/>
      <c r="V3" s="136"/>
      <c r="W3" s="136"/>
      <c r="X3" s="136"/>
      <c r="Y3" s="136"/>
    </row>
    <row r="4" spans="1:25" s="128" customFormat="1" ht="27.95" customHeight="1" x14ac:dyDescent="0.35">
      <c r="A4" s="129" t="s">
        <v>376</v>
      </c>
      <c r="B4" s="129"/>
      <c r="C4" s="130"/>
      <c r="D4" s="130"/>
      <c r="E4" s="130"/>
      <c r="F4" s="130"/>
      <c r="G4" s="130"/>
      <c r="H4" s="130"/>
      <c r="I4" s="130"/>
      <c r="J4" s="130"/>
      <c r="K4" s="130"/>
      <c r="L4" s="130"/>
      <c r="M4" s="130"/>
      <c r="N4" s="130"/>
      <c r="O4" s="130"/>
      <c r="P4" s="130"/>
      <c r="Q4" s="130"/>
      <c r="R4" s="130"/>
      <c r="S4" s="130"/>
      <c r="T4" s="130"/>
      <c r="U4" s="130"/>
      <c r="V4" s="130"/>
      <c r="W4" s="130"/>
      <c r="X4" s="130"/>
      <c r="Y4" s="130"/>
    </row>
    <row r="5" spans="1:25" s="128" customFormat="1" ht="27.95" customHeight="1" x14ac:dyDescent="0.35">
      <c r="A5" s="129" t="s">
        <v>397</v>
      </c>
      <c r="B5" s="129"/>
      <c r="C5" s="130"/>
      <c r="D5" s="130"/>
      <c r="E5" s="130"/>
      <c r="F5" s="130"/>
      <c r="G5" s="130"/>
      <c r="H5" s="130"/>
      <c r="I5" s="130"/>
      <c r="J5" s="130"/>
      <c r="K5" s="130"/>
      <c r="L5" s="130"/>
      <c r="M5" s="130"/>
      <c r="N5" s="130"/>
      <c r="O5" s="130"/>
      <c r="P5" s="130"/>
      <c r="Q5" s="130"/>
      <c r="R5" s="130"/>
      <c r="S5" s="130"/>
      <c r="T5" s="130"/>
      <c r="U5" s="130"/>
      <c r="V5" s="130"/>
      <c r="W5" s="130"/>
      <c r="X5" s="130"/>
      <c r="Y5" s="130"/>
    </row>
    <row r="6" spans="1:25" ht="15" customHeight="1" x14ac:dyDescent="0.25"/>
    <row r="8" spans="1:25" ht="18.75" x14ac:dyDescent="0.3">
      <c r="A8" s="131"/>
      <c r="B8" s="131"/>
      <c r="F8" s="137" t="s">
        <v>395</v>
      </c>
      <c r="G8" s="137"/>
      <c r="H8" s="137"/>
      <c r="I8" s="137"/>
      <c r="J8" s="137"/>
      <c r="K8" s="137"/>
      <c r="L8" s="137"/>
      <c r="M8" s="137"/>
      <c r="N8" s="137"/>
      <c r="O8" s="137"/>
      <c r="P8" s="137"/>
      <c r="Q8" s="137"/>
      <c r="R8" s="137"/>
      <c r="S8" s="137"/>
      <c r="T8" s="137"/>
    </row>
    <row r="9" spans="1:25" x14ac:dyDescent="0.25">
      <c r="A9" s="131"/>
      <c r="B9" s="131"/>
      <c r="F9" s="132"/>
      <c r="G9" s="132"/>
      <c r="H9" s="132"/>
      <c r="I9" s="132"/>
      <c r="J9" s="132"/>
      <c r="K9" s="132"/>
      <c r="L9" s="132"/>
      <c r="M9" s="132"/>
      <c r="N9" s="132"/>
      <c r="O9" s="133"/>
      <c r="P9" s="133"/>
      <c r="Q9" s="133"/>
      <c r="R9" s="133"/>
      <c r="S9" s="133"/>
      <c r="T9" s="133"/>
    </row>
    <row r="10" spans="1:25" x14ac:dyDescent="0.25">
      <c r="A10" s="131"/>
      <c r="B10" s="131"/>
      <c r="F10" s="132" t="s">
        <v>396</v>
      </c>
      <c r="G10" s="132"/>
      <c r="H10" s="132"/>
      <c r="I10" s="132"/>
      <c r="J10" s="132"/>
      <c r="K10" s="132"/>
      <c r="L10" s="132"/>
      <c r="M10" s="132"/>
      <c r="N10" s="132"/>
      <c r="O10" s="133"/>
      <c r="P10" s="133"/>
      <c r="Q10" s="133"/>
      <c r="R10" s="133"/>
      <c r="S10" s="133"/>
      <c r="T10" s="133"/>
    </row>
    <row r="11" spans="1:25" x14ac:dyDescent="0.25">
      <c r="A11" s="131"/>
      <c r="B11" s="131"/>
      <c r="F11" s="132"/>
      <c r="G11" s="132"/>
      <c r="H11" s="132"/>
      <c r="I11" s="132"/>
      <c r="J11" s="132"/>
      <c r="K11" s="132"/>
      <c r="L11" s="132"/>
      <c r="M11" s="132"/>
      <c r="N11" s="132"/>
      <c r="O11" s="133"/>
      <c r="P11" s="133"/>
      <c r="Q11" s="133"/>
      <c r="R11" s="133"/>
      <c r="S11" s="133"/>
      <c r="T11" s="133"/>
    </row>
    <row r="12" spans="1:25" x14ac:dyDescent="0.25">
      <c r="A12" s="131"/>
      <c r="B12" s="131"/>
      <c r="F12" s="132" t="s">
        <v>374</v>
      </c>
      <c r="G12" s="132"/>
      <c r="H12" s="132"/>
      <c r="I12" s="132"/>
      <c r="J12" s="132"/>
      <c r="K12" s="132"/>
      <c r="L12" s="132"/>
      <c r="M12" s="132"/>
      <c r="N12" s="132"/>
      <c r="O12" s="133"/>
      <c r="P12" s="133"/>
      <c r="Q12" s="133"/>
      <c r="R12" s="133"/>
      <c r="S12" s="133"/>
      <c r="T12" s="133"/>
    </row>
    <row r="13" spans="1:25" x14ac:dyDescent="0.25">
      <c r="A13" s="131"/>
      <c r="B13" s="131"/>
      <c r="F13" s="132"/>
      <c r="G13" s="132"/>
      <c r="H13" s="132"/>
      <c r="I13" s="132"/>
      <c r="J13" s="132"/>
      <c r="K13" s="132"/>
      <c r="L13" s="132"/>
      <c r="M13" s="132"/>
      <c r="N13" s="132"/>
      <c r="O13" s="133"/>
      <c r="P13" s="133"/>
      <c r="Q13" s="133"/>
      <c r="R13" s="133"/>
      <c r="S13" s="133"/>
      <c r="T13" s="133"/>
    </row>
    <row r="14" spans="1:25" ht="15" customHeight="1" x14ac:dyDescent="0.25">
      <c r="A14" s="131"/>
      <c r="B14" s="131"/>
      <c r="F14" s="132" t="s">
        <v>375</v>
      </c>
      <c r="G14" s="132"/>
      <c r="H14" s="132"/>
      <c r="I14" s="132"/>
      <c r="J14" s="132"/>
      <c r="K14" s="132"/>
      <c r="L14" s="132"/>
      <c r="M14" s="132"/>
      <c r="N14" s="132"/>
      <c r="O14" s="133"/>
      <c r="P14" s="133"/>
      <c r="Q14" s="133"/>
      <c r="R14" s="133"/>
      <c r="S14" s="133"/>
      <c r="T14" s="133"/>
    </row>
    <row r="15" spans="1:25" ht="15" customHeight="1" x14ac:dyDescent="0.25">
      <c r="A15" s="131"/>
      <c r="B15" s="131"/>
      <c r="F15" s="132"/>
      <c r="G15" s="134"/>
      <c r="H15" s="132"/>
      <c r="I15" s="132"/>
      <c r="J15" s="132"/>
      <c r="K15" s="132"/>
      <c r="L15" s="132"/>
      <c r="M15" s="132"/>
      <c r="N15" s="132"/>
      <c r="O15" s="133"/>
      <c r="P15" s="133"/>
      <c r="Q15" s="133"/>
      <c r="R15" s="133"/>
      <c r="S15" s="133"/>
      <c r="T15" s="133"/>
    </row>
    <row r="16" spans="1:25" ht="15" customHeight="1" x14ac:dyDescent="0.25">
      <c r="F16" s="133" t="s">
        <v>381</v>
      </c>
      <c r="G16" s="133"/>
      <c r="H16" s="133"/>
      <c r="I16" s="133"/>
      <c r="J16" s="133"/>
      <c r="K16" s="133"/>
      <c r="L16" s="133"/>
      <c r="M16" s="133"/>
      <c r="N16" s="133"/>
      <c r="O16" s="133"/>
      <c r="P16" s="133"/>
      <c r="Q16" s="133"/>
      <c r="R16" s="133"/>
      <c r="S16" s="133"/>
      <c r="T16" s="133"/>
    </row>
    <row r="17" spans="6:20" ht="15" customHeight="1" x14ac:dyDescent="0.25">
      <c r="F17" s="135"/>
      <c r="G17" s="135"/>
      <c r="H17" s="135"/>
      <c r="I17" s="135"/>
      <c r="J17" s="135"/>
      <c r="K17" s="135"/>
      <c r="L17" s="135"/>
      <c r="M17" s="135"/>
      <c r="N17" s="135"/>
      <c r="O17" s="135"/>
      <c r="P17" s="135"/>
      <c r="Q17" s="135"/>
      <c r="R17" s="135"/>
      <c r="S17" s="135"/>
      <c r="T17" s="135"/>
    </row>
    <row r="18" spans="6:20" ht="15" customHeight="1" x14ac:dyDescent="0.25"/>
  </sheetData>
  <sheetProtection algorithmName="SHA-512" hashValue="jjcOf6b2BRUKrOO/XcpG/81sM+kM2WR+dWwIffUQ+zd0dOU8FyvcFewlz8uE0TtoVBcyy9g0poUk8qgyZwpdHg==" saltValue="B9WhJGcFxjtkmPGn3d2vSA==" spinCount="100000" sheet="1" objects="1" scenarios="1"/>
  <mergeCells count="2">
    <mergeCell ref="A2:Y3"/>
    <mergeCell ref="F8:T8"/>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84A9F-DAC4-4A34-8066-0101FD4711DA}">
  <dimension ref="A1:AH57"/>
  <sheetViews>
    <sheetView showGridLines="0" showRowColHeaders="0" topLeftCell="B1" zoomScaleNormal="100" workbookViewId="0">
      <selection activeCell="C63" sqref="C63"/>
    </sheetView>
  </sheetViews>
  <sheetFormatPr defaultRowHeight="15" x14ac:dyDescent="0.25"/>
  <cols>
    <col min="1" max="1" width="18.7109375" hidden="1" customWidth="1"/>
    <col min="2" max="2" width="1.7109375" customWidth="1"/>
    <col min="3" max="3" width="12.7109375" customWidth="1"/>
    <col min="4" max="4" width="6.7109375" customWidth="1"/>
    <col min="5" max="5" width="1.7109375" customWidth="1"/>
    <col min="6" max="6" width="18.7109375" bestFit="1" customWidth="1"/>
    <col min="7" max="7" width="1.7109375" customWidth="1"/>
    <col min="8" max="8" width="6.7109375" style="11" customWidth="1"/>
    <col min="9" max="9" width="12.7109375" customWidth="1"/>
    <col min="10" max="10" width="4.7109375" customWidth="1"/>
    <col min="11" max="11" width="18.7109375" bestFit="1" customWidth="1"/>
    <col min="12" max="12" width="10.7109375" customWidth="1"/>
    <col min="13" max="13" width="8.7109375" style="11" customWidth="1"/>
    <col min="14" max="14" width="8.7109375" customWidth="1"/>
    <col min="15" max="15" width="1.7109375" customWidth="1"/>
    <col min="16" max="16" width="4.7109375" customWidth="1"/>
    <col min="17" max="17" width="1.7109375" customWidth="1"/>
    <col min="18" max="18" width="8.7109375" customWidth="1"/>
    <col min="19" max="19" width="1.7109375" customWidth="1"/>
    <col min="20" max="20" width="4.7109375" customWidth="1"/>
    <col min="21" max="21" width="16.7109375" customWidth="1"/>
    <col min="22" max="22" width="12.7109375" customWidth="1"/>
    <col min="23" max="23" width="1.7109375" customWidth="1"/>
    <col min="24" max="24" width="22.42578125" hidden="1" customWidth="1"/>
    <col min="25" max="25" width="12.7109375" customWidth="1"/>
    <col min="26" max="26" width="1.7109375" customWidth="1"/>
    <col min="27" max="27" width="20.5703125" hidden="1" customWidth="1"/>
    <col min="28" max="28" width="12.7109375" customWidth="1"/>
    <col min="29" max="29" width="1.7109375" customWidth="1"/>
    <col min="30" max="30" width="13.140625" hidden="1" customWidth="1"/>
    <col min="31" max="31" width="12.7109375" customWidth="1"/>
    <col min="32" max="32" width="13.140625" bestFit="1" customWidth="1"/>
    <col min="33" max="33" width="13.7109375" bestFit="1" customWidth="1"/>
    <col min="35" max="35" width="26.28515625" bestFit="1" customWidth="1"/>
  </cols>
  <sheetData>
    <row r="1" spans="1:34" x14ac:dyDescent="0.25">
      <c r="B1" s="138" t="str" vm="1">
        <f>CUBEVALUE("ThisWorkbookDataModel",CUBEMEMBER("ThisWorkbookDataModel","[Measures].[By State Sheet Label]"))</f>
        <v>Metrics by State: 2013 - 2018</v>
      </c>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row>
    <row r="2" spans="1:34" x14ac:dyDescent="0.25">
      <c r="A2" s="140" t="s">
        <v>390</v>
      </c>
      <c r="B2" s="140"/>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G2" s="120" t="str">
        <f>IF(ISBLANK(GETPIVOTDATA("[Measures].[Pull State Text]",$U$5)),"Total Incidents/Deaths/Injuries by Year",GETPIVOTDATA("[Measures].[Pull State Text]",$U$5)&amp;" - Incidents/Deaths/Injuries by Year")</f>
        <v>Total Incidents/Deaths/Injuries by Year</v>
      </c>
      <c r="AH2" s="120" t="str">
        <f>IF(ISBLANK(GETPIVOTDATA("[Measures].[Pull State Text]",$U$5)),"Total Mass Shootings by Year",GETPIVOTDATA("[Measures].[Pull State Text]",$U$5)&amp;" - Mass Shootings by Year")</f>
        <v>Total Mass Shootings by Year</v>
      </c>
    </row>
    <row r="3" spans="1:34" x14ac:dyDescent="0.25">
      <c r="B3" s="22"/>
      <c r="C3" s="22"/>
      <c r="D3" s="138" t="s">
        <v>340</v>
      </c>
      <c r="E3" s="138"/>
      <c r="F3" s="22"/>
      <c r="G3" s="138" t="s">
        <v>340</v>
      </c>
      <c r="H3" s="138"/>
      <c r="I3" s="22"/>
      <c r="J3" s="22"/>
      <c r="K3" s="22"/>
      <c r="L3" s="104" t="s">
        <v>296</v>
      </c>
      <c r="M3" s="104" t="s">
        <v>275</v>
      </c>
      <c r="N3" s="104" t="s">
        <v>275</v>
      </c>
      <c r="O3" s="138" t="s">
        <v>278</v>
      </c>
      <c r="P3" s="138"/>
      <c r="Q3" s="138"/>
      <c r="R3" s="138"/>
      <c r="S3" s="72"/>
      <c r="U3" s="22"/>
      <c r="V3" s="54"/>
      <c r="W3" s="54"/>
      <c r="X3" s="22"/>
      <c r="Y3" s="90" t="s">
        <v>360</v>
      </c>
      <c r="Z3" s="22"/>
      <c r="AA3" s="22"/>
      <c r="AB3" s="89" t="s">
        <v>271</v>
      </c>
      <c r="AC3" s="22"/>
      <c r="AD3" s="22"/>
      <c r="AE3" s="49" t="s">
        <v>359</v>
      </c>
    </row>
    <row r="4" spans="1:34" x14ac:dyDescent="0.25">
      <c r="B4" s="105"/>
      <c r="C4" s="105"/>
      <c r="D4" s="139" t="s">
        <v>272</v>
      </c>
      <c r="E4" s="139"/>
      <c r="F4" s="105" t="s">
        <v>271</v>
      </c>
      <c r="G4" s="139" t="s">
        <v>273</v>
      </c>
      <c r="H4" s="139"/>
      <c r="I4" s="105"/>
      <c r="J4" s="105"/>
      <c r="K4" s="27" t="s">
        <v>271</v>
      </c>
      <c r="L4" s="105" t="s">
        <v>274</v>
      </c>
      <c r="M4" s="105" t="s">
        <v>272</v>
      </c>
      <c r="N4" s="105" t="s">
        <v>276</v>
      </c>
      <c r="O4" s="139" t="s">
        <v>279</v>
      </c>
      <c r="P4" s="139"/>
      <c r="Q4" s="139"/>
      <c r="R4" s="139"/>
      <c r="S4" s="26"/>
      <c r="U4" s="26"/>
      <c r="V4" s="48" t="s">
        <v>341</v>
      </c>
      <c r="W4" s="26"/>
      <c r="X4" s="26"/>
      <c r="Y4" s="48" t="s">
        <v>339</v>
      </c>
      <c r="Z4" s="26"/>
      <c r="AA4" s="26"/>
      <c r="AB4" s="48" t="s">
        <v>298</v>
      </c>
      <c r="AC4" s="26"/>
      <c r="AD4" s="26"/>
      <c r="AE4" s="48" t="s">
        <v>296</v>
      </c>
    </row>
    <row r="5" spans="1:34" hidden="1" x14ac:dyDescent="0.25">
      <c r="A5" s="3" t="s">
        <v>70</v>
      </c>
      <c r="B5" s="31" t="s">
        <v>270</v>
      </c>
      <c r="C5" s="18" t="s">
        <v>254</v>
      </c>
      <c r="D5" s="23" t="s">
        <v>268</v>
      </c>
      <c r="E5" s="75" t="s">
        <v>261</v>
      </c>
      <c r="F5" s="77" t="s">
        <v>260</v>
      </c>
      <c r="G5" s="16" t="s">
        <v>262</v>
      </c>
      <c r="H5" s="24" t="s">
        <v>269</v>
      </c>
      <c r="I5" s="4" t="s">
        <v>255</v>
      </c>
      <c r="J5" t="s">
        <v>263</v>
      </c>
      <c r="K5" s="32" t="s">
        <v>264</v>
      </c>
      <c r="L5" s="11" t="s">
        <v>253</v>
      </c>
      <c r="M5" s="20" t="s">
        <v>265</v>
      </c>
      <c r="N5" s="20" t="s">
        <v>266</v>
      </c>
      <c r="O5" t="s">
        <v>267</v>
      </c>
      <c r="P5" s="43" t="s">
        <v>280</v>
      </c>
      <c r="Q5" t="s">
        <v>306</v>
      </c>
      <c r="R5" s="11" t="s">
        <v>256</v>
      </c>
      <c r="S5" s="33" t="s">
        <v>277</v>
      </c>
      <c r="T5" s="23"/>
      <c r="U5" s="3" t="s">
        <v>293</v>
      </c>
      <c r="V5" s="11"/>
      <c r="X5" s="50" t="s">
        <v>284</v>
      </c>
      <c r="Y5" s="127"/>
      <c r="Z5" s="23"/>
      <c r="AA5" s="50" t="s">
        <v>284</v>
      </c>
      <c r="AB5" s="58"/>
      <c r="AD5" s="3" t="s">
        <v>284</v>
      </c>
      <c r="AE5" s="11"/>
    </row>
    <row r="6" spans="1:34" x14ac:dyDescent="0.25">
      <c r="A6" s="4" t="s">
        <v>138</v>
      </c>
      <c r="B6" s="42"/>
      <c r="C6" s="19">
        <v>3409</v>
      </c>
      <c r="D6" s="19">
        <v>3409</v>
      </c>
      <c r="E6" s="76"/>
      <c r="F6" s="30" t="s">
        <v>138</v>
      </c>
      <c r="G6" s="17"/>
      <c r="H6" s="25">
        <v>13514</v>
      </c>
      <c r="I6" s="14">
        <v>13514</v>
      </c>
      <c r="J6" s="10"/>
      <c r="K6" s="29" t="s">
        <v>138</v>
      </c>
      <c r="L6" s="15">
        <v>17556</v>
      </c>
      <c r="M6" s="21">
        <v>0.1941786283891547</v>
      </c>
      <c r="N6" s="21">
        <v>0.76976532239690132</v>
      </c>
      <c r="O6" s="10"/>
      <c r="P6" s="59">
        <v>186</v>
      </c>
      <c r="Q6" s="10"/>
      <c r="R6" s="12">
        <v>186</v>
      </c>
      <c r="S6" s="42"/>
      <c r="T6" s="28"/>
      <c r="U6" s="39" t="s">
        <v>285</v>
      </c>
      <c r="V6" s="34"/>
      <c r="X6" s="24" t="s">
        <v>338</v>
      </c>
      <c r="Y6" s="57"/>
      <c r="Z6" s="23"/>
      <c r="AA6" s="24" t="s">
        <v>297</v>
      </c>
      <c r="AB6" s="60" t="s">
        <v>298</v>
      </c>
      <c r="AD6" s="4" t="s">
        <v>295</v>
      </c>
      <c r="AE6" s="57" t="s">
        <v>296</v>
      </c>
    </row>
    <row r="7" spans="1:34" x14ac:dyDescent="0.25">
      <c r="A7" s="4" t="s">
        <v>120</v>
      </c>
      <c r="B7" s="42"/>
      <c r="C7" s="19">
        <v>5562</v>
      </c>
      <c r="D7" s="19">
        <v>5562</v>
      </c>
      <c r="E7" s="76"/>
      <c r="F7" s="30" t="s">
        <v>120</v>
      </c>
      <c r="G7" s="17"/>
      <c r="H7" s="25">
        <v>7644</v>
      </c>
      <c r="I7" s="14">
        <v>7644</v>
      </c>
      <c r="J7" s="10"/>
      <c r="K7" s="29" t="s">
        <v>120</v>
      </c>
      <c r="L7" s="15">
        <v>16306</v>
      </c>
      <c r="M7" s="21">
        <v>0.34110143505458113</v>
      </c>
      <c r="N7" s="21">
        <v>0.46878449650435422</v>
      </c>
      <c r="O7" s="10"/>
      <c r="P7" s="59">
        <v>234</v>
      </c>
      <c r="Q7" s="10"/>
      <c r="R7" s="12">
        <v>234</v>
      </c>
      <c r="S7" s="42"/>
      <c r="T7" s="28"/>
      <c r="U7" s="40" t="s">
        <v>286</v>
      </c>
      <c r="V7" s="35"/>
      <c r="X7" s="24" t="s">
        <v>331</v>
      </c>
      <c r="Y7" s="55"/>
      <c r="Z7" s="23"/>
      <c r="AA7" s="24" t="s">
        <v>299</v>
      </c>
      <c r="AB7" s="61">
        <v>4699.5490196078435</v>
      </c>
      <c r="AD7" s="4" t="s">
        <v>253</v>
      </c>
      <c r="AE7" s="61">
        <v>239677</v>
      </c>
    </row>
    <row r="8" spans="1:34" x14ac:dyDescent="0.25">
      <c r="A8" s="4" t="s">
        <v>134</v>
      </c>
      <c r="B8" s="42"/>
      <c r="C8" s="19">
        <v>3909</v>
      </c>
      <c r="D8" s="19">
        <v>3909</v>
      </c>
      <c r="E8" s="76"/>
      <c r="F8" s="30" t="s">
        <v>134</v>
      </c>
      <c r="G8" s="17"/>
      <c r="H8" s="25">
        <v>7072</v>
      </c>
      <c r="I8" s="14">
        <v>7072</v>
      </c>
      <c r="J8" s="10"/>
      <c r="K8" s="29" t="s">
        <v>134</v>
      </c>
      <c r="L8" s="15">
        <v>15029</v>
      </c>
      <c r="M8" s="21">
        <v>0.26009714551866392</v>
      </c>
      <c r="N8" s="21">
        <v>0.47055692328165549</v>
      </c>
      <c r="O8" s="10"/>
      <c r="P8" s="59">
        <v>147</v>
      </c>
      <c r="Q8" s="10"/>
      <c r="R8" s="12">
        <v>147</v>
      </c>
      <c r="S8" s="42"/>
      <c r="T8" s="28"/>
      <c r="U8" s="40" t="s">
        <v>287</v>
      </c>
      <c r="V8" s="35"/>
      <c r="X8" s="24" t="s">
        <v>332</v>
      </c>
      <c r="Y8" s="55"/>
      <c r="Z8" s="23"/>
      <c r="AA8" s="24" t="s">
        <v>301</v>
      </c>
      <c r="AB8" s="62">
        <v>1185.6470588235295</v>
      </c>
      <c r="AD8" s="4" t="s">
        <v>254</v>
      </c>
      <c r="AE8" s="62">
        <v>60468</v>
      </c>
    </row>
    <row r="9" spans="1:34" x14ac:dyDescent="0.25">
      <c r="A9" s="4" t="s">
        <v>165</v>
      </c>
      <c r="B9" s="42"/>
      <c r="C9" s="19">
        <v>5046</v>
      </c>
      <c r="D9" s="19">
        <v>5046</v>
      </c>
      <c r="E9" s="76"/>
      <c r="F9" s="30" t="s">
        <v>165</v>
      </c>
      <c r="G9" s="17"/>
      <c r="H9" s="25">
        <v>6106</v>
      </c>
      <c r="I9" s="14">
        <v>6106</v>
      </c>
      <c r="J9" s="10"/>
      <c r="K9" s="29" t="s">
        <v>165</v>
      </c>
      <c r="L9" s="15">
        <v>13577</v>
      </c>
      <c r="M9" s="21">
        <v>0.37165795094645354</v>
      </c>
      <c r="N9" s="21">
        <v>0.44973116299624366</v>
      </c>
      <c r="O9" s="10"/>
      <c r="P9" s="59">
        <v>141</v>
      </c>
      <c r="Q9" s="10"/>
      <c r="R9" s="12">
        <v>141</v>
      </c>
      <c r="S9" s="42"/>
      <c r="T9" s="28"/>
      <c r="U9" s="53" t="s">
        <v>289</v>
      </c>
      <c r="V9" s="36"/>
      <c r="X9" s="24" t="s">
        <v>333</v>
      </c>
      <c r="Y9" s="56"/>
      <c r="Z9" s="23"/>
      <c r="AA9" s="24" t="s">
        <v>302</v>
      </c>
      <c r="AB9" s="63">
        <v>0.25228953967214207</v>
      </c>
      <c r="AD9" s="4" t="s">
        <v>265</v>
      </c>
      <c r="AE9" s="68">
        <v>0.25228953967214207</v>
      </c>
    </row>
    <row r="10" spans="1:34" x14ac:dyDescent="0.25">
      <c r="A10" s="4" t="s">
        <v>125</v>
      </c>
      <c r="B10" s="42"/>
      <c r="C10" s="19">
        <v>2508</v>
      </c>
      <c r="D10" s="19">
        <v>2508</v>
      </c>
      <c r="E10" s="76"/>
      <c r="F10" s="30" t="s">
        <v>125</v>
      </c>
      <c r="G10" s="17"/>
      <c r="H10" s="25">
        <v>5703</v>
      </c>
      <c r="I10" s="14">
        <v>5703</v>
      </c>
      <c r="J10" s="10"/>
      <c r="K10" s="29" t="s">
        <v>125</v>
      </c>
      <c r="L10" s="15">
        <v>10244</v>
      </c>
      <c r="M10" s="21">
        <v>0.24482623975009762</v>
      </c>
      <c r="N10" s="21">
        <v>0.55671612651308078</v>
      </c>
      <c r="O10" s="10"/>
      <c r="P10" s="59">
        <v>79</v>
      </c>
      <c r="Q10" s="10"/>
      <c r="R10" s="12">
        <v>79</v>
      </c>
      <c r="S10" s="42"/>
      <c r="T10" s="28"/>
      <c r="U10" s="40" t="s">
        <v>288</v>
      </c>
      <c r="V10" s="35"/>
      <c r="X10" s="24" t="s">
        <v>334</v>
      </c>
      <c r="Y10" s="55"/>
      <c r="Z10" s="23"/>
      <c r="AA10" s="24" t="s">
        <v>300</v>
      </c>
      <c r="AB10" s="64">
        <v>2321.6078431372548</v>
      </c>
      <c r="AD10" s="4" t="s">
        <v>255</v>
      </c>
      <c r="AE10" s="64">
        <v>118402</v>
      </c>
    </row>
    <row r="11" spans="1:34" x14ac:dyDescent="0.25">
      <c r="A11" s="4" t="s">
        <v>157</v>
      </c>
      <c r="B11" s="42"/>
      <c r="C11" s="19">
        <v>1705</v>
      </c>
      <c r="D11" s="19">
        <v>1705</v>
      </c>
      <c r="E11" s="76"/>
      <c r="F11" s="30" t="s">
        <v>157</v>
      </c>
      <c r="G11" s="17"/>
      <c r="H11" s="25">
        <v>5059</v>
      </c>
      <c r="I11" s="14">
        <v>5059</v>
      </c>
      <c r="J11" s="10"/>
      <c r="K11" s="29" t="s">
        <v>157</v>
      </c>
      <c r="L11" s="15">
        <v>9712</v>
      </c>
      <c r="M11" s="21">
        <v>0.17555601317957167</v>
      </c>
      <c r="N11" s="21">
        <v>0.52090197693574958</v>
      </c>
      <c r="O11" s="10"/>
      <c r="P11" s="59">
        <v>87</v>
      </c>
      <c r="Q11" s="10"/>
      <c r="R11" s="12">
        <v>87</v>
      </c>
      <c r="S11" s="42"/>
      <c r="T11" s="28"/>
      <c r="U11" s="40" t="s">
        <v>290</v>
      </c>
      <c r="V11" s="36"/>
      <c r="X11" s="24" t="s">
        <v>335</v>
      </c>
      <c r="Y11" s="56"/>
      <c r="Z11" s="23"/>
      <c r="AA11" s="24" t="s">
        <v>303</v>
      </c>
      <c r="AB11" s="65">
        <v>0.4940065171042694</v>
      </c>
      <c r="AD11" s="4" t="s">
        <v>266</v>
      </c>
      <c r="AE11" s="69">
        <v>0.49400651710426952</v>
      </c>
    </row>
    <row r="12" spans="1:34" x14ac:dyDescent="0.25">
      <c r="A12" s="4" t="s">
        <v>122</v>
      </c>
      <c r="B12" s="42"/>
      <c r="C12" s="19">
        <v>2395</v>
      </c>
      <c r="D12" s="19">
        <v>2395</v>
      </c>
      <c r="E12" s="76"/>
      <c r="F12" s="30" t="s">
        <v>122</v>
      </c>
      <c r="G12" s="17"/>
      <c r="H12" s="25">
        <v>5056</v>
      </c>
      <c r="I12" s="14">
        <v>5056</v>
      </c>
      <c r="J12" s="10"/>
      <c r="K12" s="29" t="s">
        <v>122</v>
      </c>
      <c r="L12" s="15">
        <v>8929</v>
      </c>
      <c r="M12" s="21">
        <v>0.26822712509799529</v>
      </c>
      <c r="N12" s="21">
        <v>0.5662448202486281</v>
      </c>
      <c r="O12" s="10"/>
      <c r="P12" s="59">
        <v>80</v>
      </c>
      <c r="Q12" s="10"/>
      <c r="R12" s="12">
        <v>80</v>
      </c>
      <c r="S12" s="42"/>
      <c r="T12" s="28"/>
      <c r="U12" s="40" t="s">
        <v>292</v>
      </c>
      <c r="V12" s="37"/>
      <c r="X12" s="24" t="s">
        <v>336</v>
      </c>
      <c r="Y12" s="55"/>
      <c r="Z12" s="23"/>
      <c r="AA12" s="24" t="s">
        <v>304</v>
      </c>
      <c r="AB12" s="66">
        <v>41.215686274509807</v>
      </c>
      <c r="AD12" s="4" t="s">
        <v>256</v>
      </c>
      <c r="AE12" s="70">
        <v>2102</v>
      </c>
    </row>
    <row r="13" spans="1:34" x14ac:dyDescent="0.25">
      <c r="A13" s="4" t="s">
        <v>124</v>
      </c>
      <c r="B13" s="42"/>
      <c r="C13" s="19">
        <v>2225</v>
      </c>
      <c r="D13" s="19">
        <v>2225</v>
      </c>
      <c r="E13" s="76"/>
      <c r="F13" s="30" t="s">
        <v>124</v>
      </c>
      <c r="G13" s="17"/>
      <c r="H13" s="25">
        <v>4629</v>
      </c>
      <c r="I13" s="14">
        <v>4629</v>
      </c>
      <c r="J13" s="10"/>
      <c r="K13" s="29" t="s">
        <v>124</v>
      </c>
      <c r="L13" s="15">
        <v>8739</v>
      </c>
      <c r="M13" s="21">
        <v>0.25460579013617118</v>
      </c>
      <c r="N13" s="21">
        <v>0.52969447305183659</v>
      </c>
      <c r="O13" s="10"/>
      <c r="P13" s="59">
        <v>74</v>
      </c>
      <c r="Q13" s="10"/>
      <c r="R13" s="12">
        <v>74</v>
      </c>
      <c r="S13" s="42"/>
      <c r="T13" s="42"/>
      <c r="U13" s="41" t="s">
        <v>291</v>
      </c>
      <c r="V13" s="38"/>
      <c r="X13" s="24" t="s">
        <v>337</v>
      </c>
      <c r="Y13" s="56"/>
      <c r="Z13" s="23"/>
      <c r="AA13" s="24" t="s">
        <v>305</v>
      </c>
      <c r="AB13" s="67">
        <v>8.7701364753397272E-3</v>
      </c>
      <c r="AD13" s="4" t="s">
        <v>294</v>
      </c>
      <c r="AE13" s="71">
        <v>8.7701364753397272E-3</v>
      </c>
    </row>
    <row r="14" spans="1:34" x14ac:dyDescent="0.25">
      <c r="A14" s="4" t="s">
        <v>164</v>
      </c>
      <c r="B14" s="42"/>
      <c r="C14" s="19">
        <v>1824</v>
      </c>
      <c r="D14" s="19">
        <v>1824</v>
      </c>
      <c r="E14" s="76"/>
      <c r="F14" s="30" t="s">
        <v>164</v>
      </c>
      <c r="G14" s="17"/>
      <c r="H14" s="25">
        <v>4478</v>
      </c>
      <c r="I14" s="14">
        <v>4478</v>
      </c>
      <c r="J14" s="10"/>
      <c r="K14" s="29" t="s">
        <v>164</v>
      </c>
      <c r="L14" s="15">
        <v>7626</v>
      </c>
      <c r="M14" s="21">
        <v>0.23918174665617625</v>
      </c>
      <c r="N14" s="21">
        <v>0.58720167846839755</v>
      </c>
      <c r="O14" s="10"/>
      <c r="P14" s="59">
        <v>76</v>
      </c>
      <c r="Q14" s="10"/>
      <c r="R14" s="12">
        <v>76</v>
      </c>
      <c r="S14" s="42"/>
      <c r="T14" s="42"/>
      <c r="U14" s="51"/>
    </row>
    <row r="15" spans="1:34" x14ac:dyDescent="0.25">
      <c r="A15" s="4" t="s">
        <v>143</v>
      </c>
      <c r="B15" s="42"/>
      <c r="C15" s="19">
        <v>2179</v>
      </c>
      <c r="D15" s="19">
        <v>2179</v>
      </c>
      <c r="E15" s="76"/>
      <c r="F15" s="30" t="s">
        <v>143</v>
      </c>
      <c r="G15" s="17"/>
      <c r="H15" s="25">
        <v>4398</v>
      </c>
      <c r="I15" s="14">
        <v>4398</v>
      </c>
      <c r="J15" s="10"/>
      <c r="K15" s="29" t="s">
        <v>143</v>
      </c>
      <c r="L15" s="15">
        <v>8103</v>
      </c>
      <c r="M15" s="21">
        <v>0.26891274836480317</v>
      </c>
      <c r="N15" s="21">
        <v>0.54276194002221401</v>
      </c>
      <c r="O15" s="10"/>
      <c r="P15" s="59">
        <v>81</v>
      </c>
      <c r="Q15" s="10"/>
      <c r="R15" s="12">
        <v>81</v>
      </c>
      <c r="S15" s="42"/>
      <c r="T15" s="42"/>
      <c r="U15" s="52"/>
    </row>
    <row r="16" spans="1:34" x14ac:dyDescent="0.25">
      <c r="A16" s="4" t="s">
        <v>135</v>
      </c>
      <c r="B16" s="42"/>
      <c r="C16" s="19">
        <v>2456</v>
      </c>
      <c r="D16" s="19">
        <v>2456</v>
      </c>
      <c r="E16" s="76"/>
      <c r="F16" s="30" t="s">
        <v>135</v>
      </c>
      <c r="G16" s="17"/>
      <c r="H16" s="25">
        <v>4056</v>
      </c>
      <c r="I16" s="14">
        <v>4056</v>
      </c>
      <c r="J16" s="10"/>
      <c r="K16" s="29" t="s">
        <v>135</v>
      </c>
      <c r="L16" s="15">
        <v>8925</v>
      </c>
      <c r="M16" s="21">
        <v>0.27518207282913165</v>
      </c>
      <c r="N16" s="21">
        <v>0.45445378151260502</v>
      </c>
      <c r="O16" s="10"/>
      <c r="P16" s="59">
        <v>91</v>
      </c>
      <c r="Q16" s="10"/>
      <c r="R16" s="12">
        <v>91</v>
      </c>
      <c r="S16" s="42"/>
      <c r="T16" s="42"/>
    </row>
    <row r="17" spans="1:20" x14ac:dyDescent="0.25">
      <c r="A17" s="4" t="s">
        <v>150</v>
      </c>
      <c r="B17" s="42"/>
      <c r="C17" s="19">
        <v>2136</v>
      </c>
      <c r="D17" s="19">
        <v>2136</v>
      </c>
      <c r="E17" s="76"/>
      <c r="F17" s="30" t="s">
        <v>150</v>
      </c>
      <c r="G17" s="17"/>
      <c r="H17" s="25">
        <v>3585</v>
      </c>
      <c r="I17" s="14">
        <v>3585</v>
      </c>
      <c r="J17" s="10"/>
      <c r="K17" s="29" t="s">
        <v>150</v>
      </c>
      <c r="L17" s="15">
        <v>6631</v>
      </c>
      <c r="M17" s="21">
        <v>0.32212335997587088</v>
      </c>
      <c r="N17" s="21">
        <v>0.54064243703815418</v>
      </c>
      <c r="O17" s="10"/>
      <c r="P17" s="59">
        <v>62</v>
      </c>
      <c r="Q17" s="10"/>
      <c r="R17" s="12">
        <v>62</v>
      </c>
      <c r="S17" s="42"/>
      <c r="T17" s="42"/>
    </row>
    <row r="18" spans="1:20" x14ac:dyDescent="0.25">
      <c r="A18" s="4" t="s">
        <v>168</v>
      </c>
      <c r="B18" s="42"/>
      <c r="C18" s="19">
        <v>1459</v>
      </c>
      <c r="D18" s="19">
        <v>1459</v>
      </c>
      <c r="E18" s="76"/>
      <c r="F18" s="30" t="s">
        <v>168</v>
      </c>
      <c r="G18" s="17"/>
      <c r="H18" s="25">
        <v>3566</v>
      </c>
      <c r="I18" s="14">
        <v>3566</v>
      </c>
      <c r="J18" s="10"/>
      <c r="K18" s="29" t="s">
        <v>168</v>
      </c>
      <c r="L18" s="15">
        <v>5949</v>
      </c>
      <c r="M18" s="21">
        <v>0.2452513027399563</v>
      </c>
      <c r="N18" s="21">
        <v>0.59942847537401245</v>
      </c>
      <c r="O18" s="10"/>
      <c r="P18" s="59">
        <v>52</v>
      </c>
      <c r="Q18" s="10"/>
      <c r="R18" s="12">
        <v>52</v>
      </c>
      <c r="S18" s="42"/>
      <c r="T18" s="42"/>
    </row>
    <row r="19" spans="1:20" x14ac:dyDescent="0.25">
      <c r="A19" s="4" t="s">
        <v>145</v>
      </c>
      <c r="B19" s="42"/>
      <c r="C19" s="19">
        <v>1691</v>
      </c>
      <c r="D19" s="19">
        <v>1691</v>
      </c>
      <c r="E19" s="76"/>
      <c r="F19" s="30" t="s">
        <v>145</v>
      </c>
      <c r="G19" s="17"/>
      <c r="H19" s="25">
        <v>3167</v>
      </c>
      <c r="I19" s="14">
        <v>3167</v>
      </c>
      <c r="J19" s="10"/>
      <c r="K19" s="29" t="s">
        <v>145</v>
      </c>
      <c r="L19" s="15">
        <v>5798</v>
      </c>
      <c r="M19" s="21">
        <v>0.29165229389444636</v>
      </c>
      <c r="N19" s="21">
        <v>0.54622283546050365</v>
      </c>
      <c r="O19" s="10"/>
      <c r="P19" s="59">
        <v>42</v>
      </c>
      <c r="Q19" s="10"/>
      <c r="R19" s="12">
        <v>42</v>
      </c>
      <c r="S19" s="42"/>
      <c r="T19" s="42"/>
    </row>
    <row r="20" spans="1:20" x14ac:dyDescent="0.25">
      <c r="A20" s="4" t="s">
        <v>162</v>
      </c>
      <c r="B20" s="42"/>
      <c r="C20" s="19">
        <v>1610</v>
      </c>
      <c r="D20" s="19">
        <v>1610</v>
      </c>
      <c r="E20" s="76"/>
      <c r="F20" s="30" t="s">
        <v>162</v>
      </c>
      <c r="G20" s="17"/>
      <c r="H20" s="25">
        <v>3084</v>
      </c>
      <c r="I20" s="14">
        <v>3084</v>
      </c>
      <c r="J20" s="10"/>
      <c r="K20" s="29" t="s">
        <v>162</v>
      </c>
      <c r="L20" s="15">
        <v>6939</v>
      </c>
      <c r="M20" s="21">
        <v>0.23202190517365615</v>
      </c>
      <c r="N20" s="21">
        <v>0.44444444444444442</v>
      </c>
      <c r="O20" s="10"/>
      <c r="P20" s="59">
        <v>51</v>
      </c>
      <c r="Q20" s="10"/>
      <c r="R20" s="12">
        <v>51</v>
      </c>
      <c r="S20" s="42"/>
      <c r="T20" s="42"/>
    </row>
    <row r="21" spans="1:20" x14ac:dyDescent="0.25">
      <c r="A21" s="4" t="s">
        <v>127</v>
      </c>
      <c r="B21" s="42"/>
      <c r="C21" s="19">
        <v>1880</v>
      </c>
      <c r="D21" s="19">
        <v>1880</v>
      </c>
      <c r="E21" s="76"/>
      <c r="F21" s="30" t="s">
        <v>127</v>
      </c>
      <c r="G21" s="17"/>
      <c r="H21" s="25">
        <v>2998</v>
      </c>
      <c r="I21" s="14">
        <v>2998</v>
      </c>
      <c r="J21" s="10"/>
      <c r="K21" s="29" t="s">
        <v>127</v>
      </c>
      <c r="L21" s="15">
        <v>5471</v>
      </c>
      <c r="M21" s="21">
        <v>0.34363004935112412</v>
      </c>
      <c r="N21" s="21">
        <v>0.54798025955035645</v>
      </c>
      <c r="O21" s="10"/>
      <c r="P21" s="59">
        <v>45</v>
      </c>
      <c r="Q21" s="10"/>
      <c r="R21" s="12">
        <v>45</v>
      </c>
      <c r="S21" s="42"/>
      <c r="T21" s="42"/>
    </row>
    <row r="22" spans="1:20" x14ac:dyDescent="0.25">
      <c r="A22" s="4" t="s">
        <v>147</v>
      </c>
      <c r="B22" s="42"/>
      <c r="C22" s="19">
        <v>1588</v>
      </c>
      <c r="D22" s="19">
        <v>1588</v>
      </c>
      <c r="E22" s="76"/>
      <c r="F22" s="30" t="s">
        <v>147</v>
      </c>
      <c r="G22" s="17"/>
      <c r="H22" s="25">
        <v>2990</v>
      </c>
      <c r="I22" s="14">
        <v>2990</v>
      </c>
      <c r="J22" s="10"/>
      <c r="K22" s="29" t="s">
        <v>147</v>
      </c>
      <c r="L22" s="15">
        <v>6136</v>
      </c>
      <c r="M22" s="21">
        <v>0.25880052151238592</v>
      </c>
      <c r="N22" s="21">
        <v>0.48728813559322032</v>
      </c>
      <c r="O22" s="10"/>
      <c r="P22" s="59">
        <v>71</v>
      </c>
      <c r="Q22" s="10"/>
      <c r="R22" s="12">
        <v>71</v>
      </c>
      <c r="S22" s="42"/>
      <c r="T22" s="42"/>
    </row>
    <row r="23" spans="1:20" x14ac:dyDescent="0.25">
      <c r="A23" s="4" t="s">
        <v>139</v>
      </c>
      <c r="B23" s="42"/>
      <c r="C23" s="19">
        <v>1608</v>
      </c>
      <c r="D23" s="19">
        <v>1608</v>
      </c>
      <c r="E23" s="76"/>
      <c r="F23" s="30" t="s">
        <v>139</v>
      </c>
      <c r="G23" s="17"/>
      <c r="H23" s="25">
        <v>2956</v>
      </c>
      <c r="I23" s="14">
        <v>2956</v>
      </c>
      <c r="J23" s="10"/>
      <c r="K23" s="29" t="s">
        <v>139</v>
      </c>
      <c r="L23" s="15">
        <v>5852</v>
      </c>
      <c r="M23" s="21">
        <v>0.27477785372522212</v>
      </c>
      <c r="N23" s="21">
        <v>0.50512645249487353</v>
      </c>
      <c r="O23" s="10"/>
      <c r="P23" s="59">
        <v>52</v>
      </c>
      <c r="Q23" s="10"/>
      <c r="R23" s="12">
        <v>52</v>
      </c>
      <c r="S23" s="42"/>
      <c r="T23" s="42"/>
    </row>
    <row r="24" spans="1:20" x14ac:dyDescent="0.25">
      <c r="A24" s="4" t="s">
        <v>155</v>
      </c>
      <c r="B24" s="42"/>
      <c r="C24" s="19">
        <v>1168</v>
      </c>
      <c r="D24" s="19">
        <v>1168</v>
      </c>
      <c r="E24" s="76"/>
      <c r="F24" s="30" t="s">
        <v>155</v>
      </c>
      <c r="G24" s="17"/>
      <c r="H24" s="25">
        <v>2540</v>
      </c>
      <c r="I24" s="14">
        <v>2540</v>
      </c>
      <c r="J24" s="10"/>
      <c r="K24" s="29" t="s">
        <v>155</v>
      </c>
      <c r="L24" s="15">
        <v>5387</v>
      </c>
      <c r="M24" s="21">
        <v>0.21681826619639874</v>
      </c>
      <c r="N24" s="21">
        <v>0.47150547614627808</v>
      </c>
      <c r="O24" s="10"/>
      <c r="P24" s="59">
        <v>55</v>
      </c>
      <c r="Q24" s="10"/>
      <c r="R24" s="12">
        <v>55</v>
      </c>
      <c r="S24" s="42"/>
      <c r="T24" s="42"/>
    </row>
    <row r="25" spans="1:20" x14ac:dyDescent="0.25">
      <c r="A25" s="4" t="s">
        <v>171</v>
      </c>
      <c r="B25" s="42"/>
      <c r="C25" s="19">
        <v>862</v>
      </c>
      <c r="D25" s="19">
        <v>862</v>
      </c>
      <c r="E25" s="76"/>
      <c r="F25" s="30" t="s">
        <v>171</v>
      </c>
      <c r="G25" s="17"/>
      <c r="H25" s="25">
        <v>2117</v>
      </c>
      <c r="I25" s="14">
        <v>2117</v>
      </c>
      <c r="J25" s="10"/>
      <c r="K25" s="29" t="s">
        <v>171</v>
      </c>
      <c r="L25" s="15">
        <v>4787</v>
      </c>
      <c r="M25" s="21">
        <v>0.18007102569458952</v>
      </c>
      <c r="N25" s="21">
        <v>0.44223939837058701</v>
      </c>
      <c r="O25" s="10"/>
      <c r="P25" s="59">
        <v>18</v>
      </c>
      <c r="Q25" s="10"/>
      <c r="R25" s="12">
        <v>18</v>
      </c>
      <c r="S25" s="42"/>
      <c r="T25" s="42"/>
    </row>
    <row r="26" spans="1:20" x14ac:dyDescent="0.25">
      <c r="A26" s="4" t="s">
        <v>142</v>
      </c>
      <c r="B26" s="42"/>
      <c r="C26" s="19">
        <v>1066</v>
      </c>
      <c r="D26" s="19">
        <v>1066</v>
      </c>
      <c r="E26" s="76"/>
      <c r="F26" s="30" t="s">
        <v>142</v>
      </c>
      <c r="G26" s="17"/>
      <c r="H26" s="25">
        <v>1894</v>
      </c>
      <c r="I26" s="14">
        <v>1894</v>
      </c>
      <c r="J26" s="10"/>
      <c r="K26" s="29" t="s">
        <v>142</v>
      </c>
      <c r="L26" s="15">
        <v>4157</v>
      </c>
      <c r="M26" s="21">
        <v>0.25643492903536202</v>
      </c>
      <c r="N26" s="21">
        <v>0.45561703151311039</v>
      </c>
      <c r="O26" s="10"/>
      <c r="P26" s="59">
        <v>30</v>
      </c>
      <c r="Q26" s="10"/>
      <c r="R26" s="12">
        <v>30</v>
      </c>
      <c r="S26" s="42"/>
      <c r="T26" s="42"/>
    </row>
    <row r="27" spans="1:20" x14ac:dyDescent="0.25">
      <c r="A27" s="4" t="s">
        <v>149</v>
      </c>
      <c r="B27" s="42"/>
      <c r="C27" s="19">
        <v>1176</v>
      </c>
      <c r="D27" s="19">
        <v>1176</v>
      </c>
      <c r="E27" s="76"/>
      <c r="F27" s="30" t="s">
        <v>149</v>
      </c>
      <c r="G27" s="17"/>
      <c r="H27" s="25">
        <v>1883</v>
      </c>
      <c r="I27" s="14">
        <v>1883</v>
      </c>
      <c r="J27" s="10"/>
      <c r="K27" s="29" t="s">
        <v>149</v>
      </c>
      <c r="L27" s="15">
        <v>3599</v>
      </c>
      <c r="M27" s="21">
        <v>0.32675743262017226</v>
      </c>
      <c r="N27" s="21">
        <v>0.52320088913587104</v>
      </c>
      <c r="O27" s="10"/>
      <c r="P27" s="59">
        <v>34</v>
      </c>
      <c r="Q27" s="10"/>
      <c r="R27" s="12">
        <v>34</v>
      </c>
      <c r="S27" s="42"/>
      <c r="T27" s="42"/>
    </row>
    <row r="28" spans="1:20" x14ac:dyDescent="0.25">
      <c r="A28" s="4" t="s">
        <v>146</v>
      </c>
      <c r="B28" s="42"/>
      <c r="C28" s="19">
        <v>472</v>
      </c>
      <c r="D28" s="19">
        <v>472</v>
      </c>
      <c r="E28" s="76"/>
      <c r="F28" s="30" t="s">
        <v>146</v>
      </c>
      <c r="G28" s="17"/>
      <c r="H28" s="25">
        <v>1701</v>
      </c>
      <c r="I28" s="14">
        <v>1701</v>
      </c>
      <c r="J28" s="10"/>
      <c r="K28" s="29" t="s">
        <v>146</v>
      </c>
      <c r="L28" s="15">
        <v>5981</v>
      </c>
      <c r="M28" s="21">
        <v>7.8916569135596054E-2</v>
      </c>
      <c r="N28" s="21">
        <v>0.28440060190603578</v>
      </c>
      <c r="O28" s="10"/>
      <c r="P28" s="59">
        <v>15</v>
      </c>
      <c r="Q28" s="10"/>
      <c r="R28" s="12">
        <v>15</v>
      </c>
      <c r="S28" s="42"/>
      <c r="T28" s="42"/>
    </row>
    <row r="29" spans="1:20" x14ac:dyDescent="0.25">
      <c r="A29" s="4" t="s">
        <v>159</v>
      </c>
      <c r="B29" s="42"/>
      <c r="C29" s="19">
        <v>941</v>
      </c>
      <c r="D29" s="19">
        <v>941</v>
      </c>
      <c r="E29" s="76"/>
      <c r="F29" s="30" t="s">
        <v>159</v>
      </c>
      <c r="G29" s="17"/>
      <c r="H29" s="25">
        <v>1550</v>
      </c>
      <c r="I29" s="14">
        <v>1550</v>
      </c>
      <c r="J29" s="10"/>
      <c r="K29" s="29" t="s">
        <v>159</v>
      </c>
      <c r="L29" s="15">
        <v>3455</v>
      </c>
      <c r="M29" s="21">
        <v>0.27235890014471781</v>
      </c>
      <c r="N29" s="21">
        <v>0.44862518089725034</v>
      </c>
      <c r="O29" s="10"/>
      <c r="P29" s="59">
        <v>25</v>
      </c>
      <c r="Q29" s="10"/>
      <c r="R29" s="12">
        <v>25</v>
      </c>
      <c r="S29" s="42"/>
      <c r="T29" s="42"/>
    </row>
    <row r="30" spans="1:20" x14ac:dyDescent="0.25">
      <c r="A30" s="4" t="s">
        <v>133</v>
      </c>
      <c r="B30" s="42"/>
      <c r="C30" s="19">
        <v>459</v>
      </c>
      <c r="D30" s="19">
        <v>459</v>
      </c>
      <c r="E30" s="76"/>
      <c r="F30" s="30" t="s">
        <v>133</v>
      </c>
      <c r="G30" s="17"/>
      <c r="H30" s="25">
        <v>1415</v>
      </c>
      <c r="I30" s="14">
        <v>1415</v>
      </c>
      <c r="J30" s="10"/>
      <c r="K30" s="29" t="s">
        <v>133</v>
      </c>
      <c r="L30" s="15">
        <v>3195</v>
      </c>
      <c r="M30" s="21">
        <v>0.14366197183098592</v>
      </c>
      <c r="N30" s="21">
        <v>0.44287949921752739</v>
      </c>
      <c r="O30" s="10"/>
      <c r="P30" s="59">
        <v>27</v>
      </c>
      <c r="Q30" s="10"/>
      <c r="R30" s="12">
        <v>27</v>
      </c>
      <c r="S30" s="42"/>
      <c r="T30" s="42"/>
    </row>
    <row r="31" spans="1:20" x14ac:dyDescent="0.25">
      <c r="A31" s="4" t="s">
        <v>130</v>
      </c>
      <c r="B31" s="42"/>
      <c r="C31" s="19">
        <v>773</v>
      </c>
      <c r="D31" s="19">
        <v>773</v>
      </c>
      <c r="E31" s="76"/>
      <c r="F31" s="30" t="s">
        <v>130</v>
      </c>
      <c r="G31" s="17"/>
      <c r="H31" s="25">
        <v>1347</v>
      </c>
      <c r="I31" s="14">
        <v>1347</v>
      </c>
      <c r="J31" s="10"/>
      <c r="K31" s="29" t="s">
        <v>130</v>
      </c>
      <c r="L31" s="15">
        <v>2842</v>
      </c>
      <c r="M31" s="21">
        <v>0.27199155524278679</v>
      </c>
      <c r="N31" s="21">
        <v>0.47396199859254046</v>
      </c>
      <c r="O31" s="10"/>
      <c r="P31" s="59">
        <v>11</v>
      </c>
      <c r="Q31" s="10"/>
      <c r="R31" s="12">
        <v>11</v>
      </c>
      <c r="S31" s="42"/>
      <c r="T31" s="42"/>
    </row>
    <row r="32" spans="1:20" x14ac:dyDescent="0.25">
      <c r="A32" s="4" t="s">
        <v>169</v>
      </c>
      <c r="B32" s="42"/>
      <c r="C32" s="19">
        <v>853</v>
      </c>
      <c r="D32" s="19">
        <v>853</v>
      </c>
      <c r="E32" s="76"/>
      <c r="F32" s="30" t="s">
        <v>169</v>
      </c>
      <c r="G32" s="17"/>
      <c r="H32" s="25">
        <v>1287</v>
      </c>
      <c r="I32" s="14">
        <v>1287</v>
      </c>
      <c r="J32" s="10"/>
      <c r="K32" s="29" t="s">
        <v>169</v>
      </c>
      <c r="L32" s="15">
        <v>3434</v>
      </c>
      <c r="M32" s="21">
        <v>0.24839836924868958</v>
      </c>
      <c r="N32" s="21">
        <v>0.3747815958066395</v>
      </c>
      <c r="O32" s="10"/>
      <c r="P32" s="59">
        <v>26</v>
      </c>
      <c r="Q32" s="10"/>
      <c r="R32" s="12">
        <v>26</v>
      </c>
      <c r="S32" s="42"/>
      <c r="T32" s="42"/>
    </row>
    <row r="33" spans="1:20" x14ac:dyDescent="0.25">
      <c r="A33" s="4" t="s">
        <v>131</v>
      </c>
      <c r="B33" s="42"/>
      <c r="C33" s="19">
        <v>341</v>
      </c>
      <c r="D33" s="19">
        <v>341</v>
      </c>
      <c r="E33" s="76"/>
      <c r="F33" s="30" t="s">
        <v>131</v>
      </c>
      <c r="G33" s="17"/>
      <c r="H33" s="25">
        <v>1258</v>
      </c>
      <c r="I33" s="14">
        <v>1258</v>
      </c>
      <c r="J33" s="10"/>
      <c r="K33" s="29" t="s">
        <v>131</v>
      </c>
      <c r="L33" s="15">
        <v>3067</v>
      </c>
      <c r="M33" s="21">
        <v>0.11118356700358657</v>
      </c>
      <c r="N33" s="21">
        <v>0.41017280730355399</v>
      </c>
      <c r="O33" s="10"/>
      <c r="P33" s="59">
        <v>18</v>
      </c>
      <c r="Q33" s="10"/>
      <c r="R33" s="12">
        <v>18</v>
      </c>
      <c r="S33" s="42"/>
      <c r="T33" s="42"/>
    </row>
    <row r="34" spans="1:20" x14ac:dyDescent="0.25">
      <c r="A34" s="4" t="s">
        <v>123</v>
      </c>
      <c r="B34" s="42"/>
      <c r="C34" s="19">
        <v>796</v>
      </c>
      <c r="D34" s="19">
        <v>796</v>
      </c>
      <c r="E34" s="76"/>
      <c r="F34" s="30" t="s">
        <v>123</v>
      </c>
      <c r="G34" s="17"/>
      <c r="H34" s="25">
        <v>1133</v>
      </c>
      <c r="I34" s="14">
        <v>1133</v>
      </c>
      <c r="J34" s="10"/>
      <c r="K34" s="29" t="s">
        <v>123</v>
      </c>
      <c r="L34" s="15">
        <v>3201</v>
      </c>
      <c r="M34" s="21">
        <v>0.24867228990940332</v>
      </c>
      <c r="N34" s="21">
        <v>0.35395189003436428</v>
      </c>
      <c r="O34" s="10"/>
      <c r="P34" s="59">
        <v>21</v>
      </c>
      <c r="Q34" s="10"/>
      <c r="R34" s="12">
        <v>21</v>
      </c>
      <c r="S34" s="42"/>
      <c r="T34" s="42"/>
    </row>
    <row r="35" spans="1:20" x14ac:dyDescent="0.25">
      <c r="A35" s="4" t="s">
        <v>129</v>
      </c>
      <c r="B35" s="42"/>
      <c r="C35" s="19">
        <v>1094</v>
      </c>
      <c r="D35" s="19">
        <v>1094</v>
      </c>
      <c r="E35" s="76"/>
      <c r="F35" s="30" t="s">
        <v>129</v>
      </c>
      <c r="G35" s="17"/>
      <c r="H35" s="25">
        <v>1096</v>
      </c>
      <c r="I35" s="14">
        <v>1096</v>
      </c>
      <c r="J35" s="10"/>
      <c r="K35" s="29" t="s">
        <v>129</v>
      </c>
      <c r="L35" s="15">
        <v>2328</v>
      </c>
      <c r="M35" s="21">
        <v>0.46993127147766323</v>
      </c>
      <c r="N35" s="21">
        <v>0.47079037800687284</v>
      </c>
      <c r="O35" s="10"/>
      <c r="P35" s="59">
        <v>28</v>
      </c>
      <c r="Q35" s="10"/>
      <c r="R35" s="12">
        <v>28</v>
      </c>
      <c r="S35" s="42"/>
      <c r="T35" s="42"/>
    </row>
    <row r="36" spans="1:20" x14ac:dyDescent="0.25">
      <c r="A36" s="4" t="s">
        <v>153</v>
      </c>
      <c r="B36" s="42"/>
      <c r="C36" s="19">
        <v>799</v>
      </c>
      <c r="D36" s="19">
        <v>799</v>
      </c>
      <c r="E36" s="76"/>
      <c r="F36" s="30" t="s">
        <v>153</v>
      </c>
      <c r="G36" s="17"/>
      <c r="H36" s="25">
        <v>951</v>
      </c>
      <c r="I36" s="14">
        <v>951</v>
      </c>
      <c r="J36" s="10"/>
      <c r="K36" s="29" t="s">
        <v>153</v>
      </c>
      <c r="L36" s="15">
        <v>1952</v>
      </c>
      <c r="M36" s="21">
        <v>0.4093237704918033</v>
      </c>
      <c r="N36" s="21">
        <v>0.48719262295081966</v>
      </c>
      <c r="O36" s="10"/>
      <c r="P36" s="59">
        <v>17</v>
      </c>
      <c r="Q36" s="10"/>
      <c r="R36" s="12">
        <v>17</v>
      </c>
      <c r="S36" s="42"/>
      <c r="T36" s="42"/>
    </row>
    <row r="37" spans="1:20" x14ac:dyDescent="0.25">
      <c r="A37" s="4" t="s">
        <v>141</v>
      </c>
      <c r="B37" s="42"/>
      <c r="C37" s="19">
        <v>542</v>
      </c>
      <c r="D37" s="19">
        <v>542</v>
      </c>
      <c r="E37" s="76"/>
      <c r="F37" s="30" t="s">
        <v>141</v>
      </c>
      <c r="G37" s="17"/>
      <c r="H37" s="25">
        <v>931</v>
      </c>
      <c r="I37" s="14">
        <v>931</v>
      </c>
      <c r="J37" s="10"/>
      <c r="K37" s="29" t="s">
        <v>141</v>
      </c>
      <c r="L37" s="15">
        <v>2145</v>
      </c>
      <c r="M37" s="21">
        <v>0.25268065268065271</v>
      </c>
      <c r="N37" s="21">
        <v>0.43403263403263403</v>
      </c>
      <c r="O37" s="10"/>
      <c r="P37" s="59">
        <v>20</v>
      </c>
      <c r="Q37" s="10"/>
      <c r="R37" s="12">
        <v>20</v>
      </c>
      <c r="S37" s="42"/>
      <c r="T37" s="42"/>
    </row>
    <row r="38" spans="1:20" x14ac:dyDescent="0.25">
      <c r="A38" s="4" t="s">
        <v>148</v>
      </c>
      <c r="B38" s="42"/>
      <c r="C38" s="19">
        <v>461</v>
      </c>
      <c r="D38" s="19">
        <v>461</v>
      </c>
      <c r="E38" s="76"/>
      <c r="F38" s="30" t="s">
        <v>148</v>
      </c>
      <c r="G38" s="17"/>
      <c r="H38" s="25">
        <v>916</v>
      </c>
      <c r="I38" s="14">
        <v>916</v>
      </c>
      <c r="J38" s="10"/>
      <c r="K38" s="29" t="s">
        <v>148</v>
      </c>
      <c r="L38" s="15">
        <v>2408</v>
      </c>
      <c r="M38" s="21">
        <v>0.19144518272425248</v>
      </c>
      <c r="N38" s="21">
        <v>0.38039867109634551</v>
      </c>
      <c r="O38" s="10"/>
      <c r="P38" s="59">
        <v>24</v>
      </c>
      <c r="Q38" s="10"/>
      <c r="R38" s="12">
        <v>24</v>
      </c>
      <c r="S38" s="42"/>
      <c r="T38" s="42"/>
    </row>
    <row r="39" spans="1:20" x14ac:dyDescent="0.25">
      <c r="A39" s="4" t="s">
        <v>132</v>
      </c>
      <c r="B39" s="42"/>
      <c r="C39" s="19">
        <v>217</v>
      </c>
      <c r="D39" s="19">
        <v>217</v>
      </c>
      <c r="E39" s="76"/>
      <c r="F39" s="30" t="s">
        <v>132</v>
      </c>
      <c r="G39" s="17"/>
      <c r="H39" s="25">
        <v>853</v>
      </c>
      <c r="I39" s="14">
        <v>853</v>
      </c>
      <c r="J39" s="10"/>
      <c r="K39" s="29" t="s">
        <v>132</v>
      </c>
      <c r="L39" s="15">
        <v>1685</v>
      </c>
      <c r="M39" s="21">
        <v>0.1287833827893175</v>
      </c>
      <c r="N39" s="21">
        <v>0.50623145400593472</v>
      </c>
      <c r="O39" s="10"/>
      <c r="P39" s="59">
        <v>7</v>
      </c>
      <c r="Q39" s="10"/>
      <c r="R39" s="12">
        <v>7</v>
      </c>
      <c r="S39" s="42"/>
      <c r="T39" s="42"/>
    </row>
    <row r="40" spans="1:20" x14ac:dyDescent="0.25">
      <c r="A40" s="4" t="s">
        <v>140</v>
      </c>
      <c r="B40" s="42"/>
      <c r="C40" s="19">
        <v>273</v>
      </c>
      <c r="D40" s="19">
        <v>273</v>
      </c>
      <c r="E40" s="76"/>
      <c r="F40" s="30" t="s">
        <v>140</v>
      </c>
      <c r="G40" s="17"/>
      <c r="H40" s="25">
        <v>821</v>
      </c>
      <c r="I40" s="14">
        <v>821</v>
      </c>
      <c r="J40" s="10"/>
      <c r="K40" s="29" t="s">
        <v>140</v>
      </c>
      <c r="L40" s="15">
        <v>2517</v>
      </c>
      <c r="M40" s="21">
        <v>0.10846245530393325</v>
      </c>
      <c r="N40" s="21">
        <v>0.32618196265395311</v>
      </c>
      <c r="O40" s="10"/>
      <c r="P40" s="59">
        <v>7</v>
      </c>
      <c r="Q40" s="10"/>
      <c r="R40" s="12">
        <v>7</v>
      </c>
      <c r="S40" s="42"/>
      <c r="T40" s="42"/>
    </row>
    <row r="41" spans="1:20" x14ac:dyDescent="0.25">
      <c r="A41" s="4" t="s">
        <v>160</v>
      </c>
      <c r="B41" s="42"/>
      <c r="C41" s="19">
        <v>446</v>
      </c>
      <c r="D41" s="19">
        <v>446</v>
      </c>
      <c r="E41" s="76"/>
      <c r="F41" s="30" t="s">
        <v>160</v>
      </c>
      <c r="G41" s="17"/>
      <c r="H41" s="25">
        <v>694</v>
      </c>
      <c r="I41" s="14">
        <v>694</v>
      </c>
      <c r="J41" s="10"/>
      <c r="K41" s="29" t="s">
        <v>160</v>
      </c>
      <c r="L41" s="15">
        <v>2286</v>
      </c>
      <c r="M41" s="21">
        <v>0.19510061242344706</v>
      </c>
      <c r="N41" s="21">
        <v>0.30358705161854765</v>
      </c>
      <c r="O41" s="10"/>
      <c r="P41" s="59">
        <v>11</v>
      </c>
      <c r="Q41" s="10"/>
      <c r="R41" s="12">
        <v>11</v>
      </c>
      <c r="S41" s="42"/>
      <c r="T41" s="42"/>
    </row>
    <row r="42" spans="1:20" x14ac:dyDescent="0.25">
      <c r="A42" s="4" t="s">
        <v>152</v>
      </c>
      <c r="B42" s="42"/>
      <c r="C42" s="19">
        <v>225</v>
      </c>
      <c r="D42" s="19">
        <v>225</v>
      </c>
      <c r="E42" s="76"/>
      <c r="F42" s="30" t="s">
        <v>152</v>
      </c>
      <c r="G42" s="17"/>
      <c r="H42" s="25">
        <v>674</v>
      </c>
      <c r="I42" s="14">
        <v>674</v>
      </c>
      <c r="J42" s="10"/>
      <c r="K42" s="29" t="s">
        <v>152</v>
      </c>
      <c r="L42" s="15">
        <v>1651</v>
      </c>
      <c r="M42" s="21">
        <v>0.1362810417928528</v>
      </c>
      <c r="N42" s="21">
        <v>0.40823743185947908</v>
      </c>
      <c r="O42" s="10"/>
      <c r="P42" s="59">
        <v>4</v>
      </c>
      <c r="Q42" s="10"/>
      <c r="R42" s="12">
        <v>4</v>
      </c>
      <c r="S42" s="42"/>
      <c r="T42" s="42"/>
    </row>
    <row r="43" spans="1:20" x14ac:dyDescent="0.25">
      <c r="A43" s="4" t="s">
        <v>170</v>
      </c>
      <c r="B43" s="42"/>
      <c r="C43" s="19">
        <v>335</v>
      </c>
      <c r="D43" s="19">
        <v>335</v>
      </c>
      <c r="E43" s="76"/>
      <c r="F43" s="30" t="s">
        <v>170</v>
      </c>
      <c r="G43" s="17"/>
      <c r="H43" s="25">
        <v>649</v>
      </c>
      <c r="I43" s="14">
        <v>649</v>
      </c>
      <c r="J43" s="10"/>
      <c r="K43" s="29" t="s">
        <v>170</v>
      </c>
      <c r="L43" s="15">
        <v>1575</v>
      </c>
      <c r="M43" s="21">
        <v>0.21269841269841269</v>
      </c>
      <c r="N43" s="21">
        <v>0.41206349206349208</v>
      </c>
      <c r="O43" s="10"/>
      <c r="P43" s="59">
        <v>4</v>
      </c>
      <c r="Q43" s="10"/>
      <c r="R43" s="12">
        <v>4</v>
      </c>
      <c r="S43" s="42"/>
      <c r="T43" s="42"/>
    </row>
    <row r="44" spans="1:20" x14ac:dyDescent="0.25">
      <c r="A44" s="4" t="s">
        <v>156</v>
      </c>
      <c r="B44" s="42"/>
      <c r="C44" s="19">
        <v>495</v>
      </c>
      <c r="D44" s="19">
        <v>495</v>
      </c>
      <c r="E44" s="76"/>
      <c r="F44" s="30" t="s">
        <v>156</v>
      </c>
      <c r="G44" s="17"/>
      <c r="H44" s="25">
        <v>543</v>
      </c>
      <c r="I44" s="14">
        <v>543</v>
      </c>
      <c r="J44" s="10"/>
      <c r="K44" s="29" t="s">
        <v>156</v>
      </c>
      <c r="L44" s="15">
        <v>1645</v>
      </c>
      <c r="M44" s="21">
        <v>0.30091185410334348</v>
      </c>
      <c r="N44" s="21">
        <v>0.33009118541033433</v>
      </c>
      <c r="O44" s="10"/>
      <c r="P44" s="59">
        <v>14</v>
      </c>
      <c r="Q44" s="10"/>
      <c r="R44" s="12">
        <v>14</v>
      </c>
      <c r="S44" s="42"/>
      <c r="T44" s="42"/>
    </row>
    <row r="45" spans="1:20" x14ac:dyDescent="0.25">
      <c r="A45" s="4" t="s">
        <v>166</v>
      </c>
      <c r="B45" s="42"/>
      <c r="C45" s="19">
        <v>282</v>
      </c>
      <c r="D45" s="19">
        <v>282</v>
      </c>
      <c r="E45" s="76"/>
      <c r="F45" s="30" t="s">
        <v>166</v>
      </c>
      <c r="G45" s="17"/>
      <c r="H45" s="25">
        <v>402</v>
      </c>
      <c r="I45" s="14">
        <v>402</v>
      </c>
      <c r="J45" s="10"/>
      <c r="K45" s="29" t="s">
        <v>166</v>
      </c>
      <c r="L45" s="15">
        <v>1072</v>
      </c>
      <c r="M45" s="21">
        <v>0.26305970149253732</v>
      </c>
      <c r="N45" s="21">
        <v>0.375</v>
      </c>
      <c r="O45" s="10"/>
      <c r="P45" s="59">
        <v>8</v>
      </c>
      <c r="Q45" s="10"/>
      <c r="R45" s="12">
        <v>8</v>
      </c>
      <c r="S45" s="42"/>
      <c r="T45" s="42"/>
    </row>
    <row r="46" spans="1:20" x14ac:dyDescent="0.25">
      <c r="A46" s="4" t="s">
        <v>161</v>
      </c>
      <c r="B46" s="42"/>
      <c r="C46" s="19">
        <v>63</v>
      </c>
      <c r="D46" s="19">
        <v>63</v>
      </c>
      <c r="E46" s="76"/>
      <c r="F46" s="30" t="s">
        <v>161</v>
      </c>
      <c r="G46" s="17"/>
      <c r="H46" s="25">
        <v>346</v>
      </c>
      <c r="I46" s="14">
        <v>346</v>
      </c>
      <c r="J46" s="10"/>
      <c r="K46" s="29" t="s">
        <v>161</v>
      </c>
      <c r="L46" s="15">
        <v>895</v>
      </c>
      <c r="M46" s="21">
        <v>7.0391061452513962E-2</v>
      </c>
      <c r="N46" s="21">
        <v>0.3865921787709497</v>
      </c>
      <c r="O46" s="10"/>
      <c r="P46" s="59">
        <v>7</v>
      </c>
      <c r="Q46" s="10"/>
      <c r="R46" s="12">
        <v>7</v>
      </c>
      <c r="S46" s="42"/>
      <c r="T46" s="42"/>
    </row>
    <row r="47" spans="1:20" x14ac:dyDescent="0.25">
      <c r="A47" s="4" t="s">
        <v>128</v>
      </c>
      <c r="B47" s="42"/>
      <c r="C47" s="19">
        <v>267</v>
      </c>
      <c r="D47" s="19">
        <v>267</v>
      </c>
      <c r="E47" s="76"/>
      <c r="F47" s="30" t="s">
        <v>128</v>
      </c>
      <c r="G47" s="17"/>
      <c r="H47" s="25">
        <v>325</v>
      </c>
      <c r="I47" s="14">
        <v>325</v>
      </c>
      <c r="J47" s="10"/>
      <c r="K47" s="29" t="s">
        <v>128</v>
      </c>
      <c r="L47" s="15">
        <v>1349</v>
      </c>
      <c r="M47" s="21">
        <v>0.19792438843587842</v>
      </c>
      <c r="N47" s="21">
        <v>0.24091919940696813</v>
      </c>
      <c r="O47" s="10"/>
      <c r="P47" s="59">
        <v>4</v>
      </c>
      <c r="Q47" s="10"/>
      <c r="R47" s="12">
        <v>4</v>
      </c>
      <c r="S47" s="42"/>
      <c r="T47" s="42"/>
    </row>
    <row r="48" spans="1:20" x14ac:dyDescent="0.25">
      <c r="A48" s="4" t="s">
        <v>137</v>
      </c>
      <c r="B48" s="42"/>
      <c r="C48" s="19">
        <v>166</v>
      </c>
      <c r="D48" s="19">
        <v>166</v>
      </c>
      <c r="E48" s="76"/>
      <c r="F48" s="30" t="s">
        <v>137</v>
      </c>
      <c r="G48" s="17"/>
      <c r="H48" s="25">
        <v>149</v>
      </c>
      <c r="I48" s="14">
        <v>149</v>
      </c>
      <c r="J48" s="10"/>
      <c r="K48" s="29" t="s">
        <v>137</v>
      </c>
      <c r="L48" s="15">
        <v>661</v>
      </c>
      <c r="M48" s="21">
        <v>0.25113464447806355</v>
      </c>
      <c r="N48" s="21">
        <v>0.22541603630862331</v>
      </c>
      <c r="O48" s="10"/>
      <c r="P48" s="59">
        <v>3</v>
      </c>
      <c r="Q48" s="10"/>
      <c r="R48" s="12">
        <v>3</v>
      </c>
      <c r="S48" s="42"/>
      <c r="T48" s="42"/>
    </row>
    <row r="49" spans="1:20" x14ac:dyDescent="0.25">
      <c r="A49" s="4" t="s">
        <v>154</v>
      </c>
      <c r="B49" s="42"/>
      <c r="C49" s="19">
        <v>88</v>
      </c>
      <c r="D49" s="19">
        <v>88</v>
      </c>
      <c r="E49" s="76"/>
      <c r="F49" s="30" t="s">
        <v>154</v>
      </c>
      <c r="G49" s="17"/>
      <c r="H49" s="25">
        <v>144</v>
      </c>
      <c r="I49" s="14">
        <v>144</v>
      </c>
      <c r="J49" s="10"/>
      <c r="K49" s="29" t="s">
        <v>154</v>
      </c>
      <c r="L49" s="15">
        <v>964</v>
      </c>
      <c r="M49" s="21">
        <v>9.1286307053941904E-2</v>
      </c>
      <c r="N49" s="21">
        <v>0.14937759336099585</v>
      </c>
      <c r="O49" s="10"/>
      <c r="P49" s="59"/>
      <c r="Q49" s="10"/>
      <c r="R49" s="12"/>
      <c r="S49" s="42"/>
      <c r="T49" s="42"/>
    </row>
    <row r="50" spans="1:20" x14ac:dyDescent="0.25">
      <c r="A50" s="4" t="s">
        <v>151</v>
      </c>
      <c r="B50" s="42"/>
      <c r="C50" s="19">
        <v>154</v>
      </c>
      <c r="D50" s="19">
        <v>154</v>
      </c>
      <c r="E50" s="76"/>
      <c r="F50" s="30" t="s">
        <v>151</v>
      </c>
      <c r="G50" s="17"/>
      <c r="H50" s="25">
        <v>136</v>
      </c>
      <c r="I50" s="14">
        <v>136</v>
      </c>
      <c r="J50" s="10"/>
      <c r="K50" s="29" t="s">
        <v>151</v>
      </c>
      <c r="L50" s="15">
        <v>638</v>
      </c>
      <c r="M50" s="21">
        <v>0.2413793103448276</v>
      </c>
      <c r="N50" s="21">
        <v>0.21316614420062696</v>
      </c>
      <c r="O50" s="10"/>
      <c r="P50" s="59">
        <v>2</v>
      </c>
      <c r="Q50" s="10"/>
      <c r="R50" s="12">
        <v>2</v>
      </c>
      <c r="S50" s="42"/>
      <c r="T50" s="42"/>
    </row>
    <row r="51" spans="1:20" x14ac:dyDescent="0.25">
      <c r="A51" s="4" t="s">
        <v>144</v>
      </c>
      <c r="B51" s="42"/>
      <c r="C51" s="19">
        <v>112</v>
      </c>
      <c r="D51" s="19">
        <v>112</v>
      </c>
      <c r="E51" s="76"/>
      <c r="F51" s="30" t="s">
        <v>144</v>
      </c>
      <c r="G51" s="17"/>
      <c r="H51" s="25">
        <v>132</v>
      </c>
      <c r="I51" s="14">
        <v>132</v>
      </c>
      <c r="J51" s="10"/>
      <c r="K51" s="29" t="s">
        <v>144</v>
      </c>
      <c r="L51" s="15">
        <v>907</v>
      </c>
      <c r="M51" s="21">
        <v>0.12348401323042998</v>
      </c>
      <c r="N51" s="21">
        <v>0.14553472987872107</v>
      </c>
      <c r="O51" s="10"/>
      <c r="P51" s="59">
        <v>4</v>
      </c>
      <c r="Q51" s="10"/>
      <c r="R51" s="12">
        <v>4</v>
      </c>
      <c r="S51" s="42"/>
      <c r="T51" s="42"/>
    </row>
    <row r="52" spans="1:20" x14ac:dyDescent="0.25">
      <c r="A52" s="4" t="s">
        <v>158</v>
      </c>
      <c r="B52" s="42"/>
      <c r="C52" s="19">
        <v>69</v>
      </c>
      <c r="D52" s="19">
        <v>69</v>
      </c>
      <c r="E52" s="76"/>
      <c r="F52" s="30" t="s">
        <v>158</v>
      </c>
      <c r="G52" s="17"/>
      <c r="H52" s="25">
        <v>130</v>
      </c>
      <c r="I52" s="14">
        <v>130</v>
      </c>
      <c r="J52" s="10"/>
      <c r="K52" s="29" t="s">
        <v>158</v>
      </c>
      <c r="L52" s="15">
        <v>573</v>
      </c>
      <c r="M52" s="21">
        <v>0.12041884816753927</v>
      </c>
      <c r="N52" s="21">
        <v>0.2268760907504363</v>
      </c>
      <c r="O52" s="10"/>
      <c r="P52" s="59">
        <v>1</v>
      </c>
      <c r="Q52" s="10"/>
      <c r="R52" s="12">
        <v>1</v>
      </c>
      <c r="S52" s="42"/>
      <c r="T52" s="42"/>
    </row>
    <row r="53" spans="1:20" x14ac:dyDescent="0.25">
      <c r="A53" s="4" t="s">
        <v>163</v>
      </c>
      <c r="B53" s="42"/>
      <c r="C53" s="19">
        <v>90</v>
      </c>
      <c r="D53" s="19">
        <v>90</v>
      </c>
      <c r="E53" s="76"/>
      <c r="F53" s="30" t="s">
        <v>163</v>
      </c>
      <c r="G53" s="17"/>
      <c r="H53" s="25">
        <v>114</v>
      </c>
      <c r="I53" s="14">
        <v>114</v>
      </c>
      <c r="J53" s="10"/>
      <c r="K53" s="29" t="s">
        <v>163</v>
      </c>
      <c r="L53" s="15">
        <v>544</v>
      </c>
      <c r="M53" s="21">
        <v>0.16544117647058823</v>
      </c>
      <c r="N53" s="21">
        <v>0.20955882352941177</v>
      </c>
      <c r="O53" s="10"/>
      <c r="P53" s="59">
        <v>3</v>
      </c>
      <c r="Q53" s="10"/>
      <c r="R53" s="12">
        <v>3</v>
      </c>
      <c r="S53" s="42"/>
      <c r="T53" s="42"/>
    </row>
    <row r="54" spans="1:20" x14ac:dyDescent="0.25">
      <c r="A54" s="4" t="s">
        <v>136</v>
      </c>
      <c r="B54" s="42"/>
      <c r="C54" s="19">
        <v>63</v>
      </c>
      <c r="D54" s="19">
        <v>63</v>
      </c>
      <c r="E54" s="76"/>
      <c r="F54" s="30" t="s">
        <v>136</v>
      </c>
      <c r="G54" s="17"/>
      <c r="H54" s="25">
        <v>85</v>
      </c>
      <c r="I54" s="14">
        <v>85</v>
      </c>
      <c r="J54" s="10"/>
      <c r="K54" s="29" t="s">
        <v>136</v>
      </c>
      <c r="L54" s="15">
        <v>289</v>
      </c>
      <c r="M54" s="21">
        <v>0.2179930795847751</v>
      </c>
      <c r="N54" s="21">
        <v>0.29411764705882354</v>
      </c>
      <c r="O54" s="10"/>
      <c r="P54" s="59">
        <v>1</v>
      </c>
      <c r="Q54" s="10"/>
      <c r="R54" s="12">
        <v>1</v>
      </c>
      <c r="S54" s="42"/>
      <c r="T54" s="42"/>
    </row>
    <row r="55" spans="1:20" x14ac:dyDescent="0.25">
      <c r="A55" s="4" t="s">
        <v>167</v>
      </c>
      <c r="B55" s="42"/>
      <c r="C55" s="19">
        <v>57</v>
      </c>
      <c r="D55" s="19">
        <v>57</v>
      </c>
      <c r="E55" s="76"/>
      <c r="F55" s="30" t="s">
        <v>167</v>
      </c>
      <c r="G55" s="17"/>
      <c r="H55" s="25">
        <v>73</v>
      </c>
      <c r="I55" s="14">
        <v>73</v>
      </c>
      <c r="J55" s="10"/>
      <c r="K55" s="29" t="s">
        <v>167</v>
      </c>
      <c r="L55" s="15">
        <v>472</v>
      </c>
      <c r="M55" s="21">
        <v>0.12076271186440678</v>
      </c>
      <c r="N55" s="21">
        <v>0.15466101694915255</v>
      </c>
      <c r="O55" s="10"/>
      <c r="P55" s="59">
        <v>1</v>
      </c>
      <c r="Q55" s="10"/>
      <c r="R55" s="12">
        <v>1</v>
      </c>
      <c r="S55" s="42"/>
      <c r="T55" s="42"/>
    </row>
    <row r="56" spans="1:20" x14ac:dyDescent="0.25">
      <c r="A56" s="4" t="s">
        <v>172</v>
      </c>
      <c r="B56" s="42"/>
      <c r="C56" s="19">
        <v>73</v>
      </c>
      <c r="D56" s="19">
        <v>73</v>
      </c>
      <c r="E56" s="76"/>
      <c r="F56" s="30" t="s">
        <v>172</v>
      </c>
      <c r="G56" s="17"/>
      <c r="H56" s="25">
        <v>52</v>
      </c>
      <c r="I56" s="14">
        <v>52</v>
      </c>
      <c r="J56" s="10"/>
      <c r="K56" s="29" t="s">
        <v>172</v>
      </c>
      <c r="L56" s="15">
        <v>494</v>
      </c>
      <c r="M56" s="21">
        <v>0.14777327935222673</v>
      </c>
      <c r="N56" s="21">
        <v>0.10526315789473684</v>
      </c>
      <c r="O56" s="10"/>
      <c r="P56" s="59">
        <v>1</v>
      </c>
      <c r="Q56" s="10"/>
      <c r="R56" s="12">
        <v>1</v>
      </c>
      <c r="S56" s="42"/>
      <c r="T56" s="42"/>
    </row>
    <row r="57" spans="1:20" x14ac:dyDescent="0.25">
      <c r="H57"/>
      <c r="M57"/>
    </row>
  </sheetData>
  <sheetProtection insertColumns="0" insertRows="0" deleteColumns="0" deleteRows="0" sort="0" pivotTables="0"/>
  <mergeCells count="8">
    <mergeCell ref="B1:AE1"/>
    <mergeCell ref="D4:E4"/>
    <mergeCell ref="G4:H4"/>
    <mergeCell ref="O3:R3"/>
    <mergeCell ref="O4:R4"/>
    <mergeCell ref="D3:E3"/>
    <mergeCell ref="G3:H3"/>
    <mergeCell ref="A2:AE2"/>
  </mergeCells>
  <conditionalFormatting pivot="1" sqref="C6:C56">
    <cfRule type="dataBar" priority="18">
      <dataBar showValue="0">
        <cfvo type="min"/>
        <cfvo type="max"/>
        <color rgb="FFFFA7A9"/>
      </dataBar>
      <extLst>
        <ext xmlns:x14="http://schemas.microsoft.com/office/spreadsheetml/2009/9/main" uri="{B025F937-C7B1-47D3-B67F-A62EFF666E3E}">
          <x14:id>{B240A95D-4D5E-40BD-9FB0-AEF7D2D917F9}</x14:id>
        </ext>
      </extLst>
    </cfRule>
  </conditionalFormatting>
  <conditionalFormatting pivot="1" sqref="I6:I56">
    <cfRule type="dataBar" priority="16">
      <dataBar showValue="0">
        <cfvo type="min"/>
        <cfvo type="max"/>
        <color rgb="FFFFDA8F"/>
      </dataBar>
      <extLst>
        <ext xmlns:x14="http://schemas.microsoft.com/office/spreadsheetml/2009/9/main" uri="{B025F937-C7B1-47D3-B67F-A62EFF666E3E}">
          <x14:id>{6922279C-80DB-46AD-8956-1F559ED93E3F}</x14:id>
        </ext>
      </extLst>
    </cfRule>
  </conditionalFormatting>
  <conditionalFormatting pivot="1" sqref="R6:R56">
    <cfRule type="dataBar" priority="15">
      <dataBar showValue="0">
        <cfvo type="min"/>
        <cfvo type="max"/>
        <color rgb="FFFF6D6D"/>
      </dataBar>
      <extLst>
        <ext xmlns:x14="http://schemas.microsoft.com/office/spreadsheetml/2009/9/main" uri="{B025F937-C7B1-47D3-B67F-A62EFF666E3E}">
          <x14:id>{56F5C1F9-FB0D-4075-B350-B7868D2FAAE3}</x14:id>
        </ext>
      </extLst>
    </cfRule>
  </conditionalFormatting>
  <conditionalFormatting pivot="1" sqref="M6:M56">
    <cfRule type="expression" dxfId="311" priority="13">
      <formula>NOT(ISBLANK($M6))</formula>
    </cfRule>
  </conditionalFormatting>
  <conditionalFormatting pivot="1" sqref="N6:N56">
    <cfRule type="expression" dxfId="310" priority="12">
      <formula>NOT(ISBLANK($N6))</formula>
    </cfRule>
  </conditionalFormatting>
  <conditionalFormatting pivot="1" sqref="V7">
    <cfRule type="expression" dxfId="309" priority="7">
      <formula>NOT(ISBLANK($V$7))</formula>
    </cfRule>
  </conditionalFormatting>
  <conditionalFormatting pivot="1" sqref="V8:V9">
    <cfRule type="expression" dxfId="308" priority="6">
      <formula>NOT(ISBLANK($V$8))</formula>
    </cfRule>
  </conditionalFormatting>
  <conditionalFormatting pivot="1" sqref="V10:V11">
    <cfRule type="expression" dxfId="307" priority="4">
      <formula>NOT(ISBLANK($V$10))</formula>
    </cfRule>
  </conditionalFormatting>
  <conditionalFormatting pivot="1" sqref="V12:V13">
    <cfRule type="expression" dxfId="306" priority="3">
      <formula>NOT(ISBLANK($V$12))</formula>
    </cfRule>
  </conditionalFormatting>
  <conditionalFormatting pivot="1" sqref="Y7:Y13">
    <cfRule type="expression" dxfId="305" priority="19">
      <formula>$Y7&gt;0</formula>
    </cfRule>
  </conditionalFormatting>
  <conditionalFormatting pivot="1" sqref="Y7:Y13">
    <cfRule type="expression" dxfId="304" priority="20">
      <formula>$Y7&lt;0</formula>
    </cfRule>
  </conditionalFormatting>
  <pageMargins left="0.7" right="0.7" top="0.75" bottom="0.75" header="0.3" footer="0.3"/>
  <pageSetup paperSize="9" orientation="portrait" verticalDpi="0" r:id="rId6"/>
  <drawing r:id="rId7"/>
  <extLst>
    <ext xmlns:x14="http://schemas.microsoft.com/office/spreadsheetml/2009/9/main" uri="{78C0D931-6437-407d-A8EE-F0AAD7539E65}">
      <x14:conditionalFormattings>
        <x14:conditionalFormatting xmlns:xm="http://schemas.microsoft.com/office/excel/2006/main" pivot="1">
          <x14:cfRule type="dataBar" id="{B240A95D-4D5E-40BD-9FB0-AEF7D2D917F9}">
            <x14:dataBar minLength="0" maxLength="100" border="1" gradient="0" direction="rightToLeft" negativeBarBorderColorSameAsPositive="0">
              <x14:cfvo type="autoMin"/>
              <x14:cfvo type="autoMax"/>
              <x14:borderColor rgb="FFFF555A"/>
              <x14:negativeFillColor rgb="FFFF0000"/>
              <x14:negativeBorderColor rgb="FFFF0000"/>
              <x14:axisColor rgb="FF000000"/>
            </x14:dataBar>
          </x14:cfRule>
          <xm:sqref>C6:C56</xm:sqref>
        </x14:conditionalFormatting>
        <x14:conditionalFormatting xmlns:xm="http://schemas.microsoft.com/office/excel/2006/main" pivot="1">
          <x14:cfRule type="dataBar" id="{6922279C-80DB-46AD-8956-1F559ED93E3F}">
            <x14:dataBar minLength="0" maxLength="100" border="1" gradient="0" negativeBarBorderColorSameAsPositive="0">
              <x14:cfvo type="autoMin"/>
              <x14:cfvo type="autoMax"/>
              <x14:borderColor rgb="FFFFB628"/>
              <x14:negativeFillColor rgb="FFFF0000"/>
              <x14:negativeBorderColor rgb="FFFF0000"/>
              <x14:axisColor rgb="FF000000"/>
            </x14:dataBar>
          </x14:cfRule>
          <xm:sqref>I6:I56</xm:sqref>
        </x14:conditionalFormatting>
        <x14:conditionalFormatting xmlns:xm="http://schemas.microsoft.com/office/excel/2006/main" pivot="1">
          <x14:cfRule type="dataBar" id="{56F5C1F9-FB0D-4075-B350-B7868D2FAAE3}">
            <x14:dataBar minLength="0" maxLength="100" border="1" gradient="0">
              <x14:cfvo type="autoMin"/>
              <x14:cfvo type="autoMax"/>
              <x14:borderColor rgb="FFFF2121"/>
              <x14:negativeFillColor rgb="FFFF0000"/>
              <x14:axisColor rgb="FF000000"/>
            </x14:dataBar>
          </x14:cfRule>
          <xm:sqref>R6:R56</xm:sqref>
        </x14:conditionalFormatting>
      </x14:conditionalFormattings>
    </ext>
    <ext xmlns:x14="http://schemas.microsoft.com/office/spreadsheetml/2009/9/main" uri="{A8765BA9-456A-4dab-B4F3-ACF838C121DE}">
      <x14:slicerList>
        <x14:slicer r:id="rId8"/>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A8CE6-9445-4CAC-8761-D8CE0279F317}">
  <dimension ref="A1:H85"/>
  <sheetViews>
    <sheetView showGridLines="0" showRowColHeaders="0" zoomScaleNormal="100" workbookViewId="0">
      <selection activeCell="A3" sqref="A3"/>
    </sheetView>
  </sheetViews>
  <sheetFormatPr defaultRowHeight="15" x14ac:dyDescent="0.25"/>
  <cols>
    <col min="1" max="1" width="93.7109375" bestFit="1" customWidth="1"/>
    <col min="2" max="8" width="12.7109375" customWidth="1"/>
    <col min="9" max="9" width="4.7109375" customWidth="1"/>
    <col min="10" max="12" width="12.7109375" customWidth="1"/>
    <col min="13" max="21" width="4.7109375" customWidth="1"/>
  </cols>
  <sheetData>
    <row r="1" spans="1:8" x14ac:dyDescent="0.25">
      <c r="A1" s="138" t="str" vm="5">
        <f>CUBEVALUE("ThisWorkbookDataModel",CUBEMEMBER("ThisWorkbookDataModel","[Measures].[Incident Characteristics by Year Sheet Label]"))</f>
        <v>Incident Characteristics by Year: 2013 - 2018</v>
      </c>
      <c r="B1" s="138"/>
      <c r="C1" s="138"/>
      <c r="D1" s="138"/>
      <c r="E1" s="138"/>
      <c r="F1" s="138"/>
      <c r="G1" s="138"/>
      <c r="H1" s="138"/>
    </row>
    <row r="3" spans="1:8" x14ac:dyDescent="0.25">
      <c r="A3" s="22" t="s">
        <v>293</v>
      </c>
      <c r="B3" s="121" t="s">
        <v>248</v>
      </c>
      <c r="C3" s="22"/>
      <c r="D3" s="22"/>
      <c r="E3" s="22"/>
      <c r="F3" s="22"/>
      <c r="G3" s="22"/>
      <c r="H3" s="22"/>
    </row>
    <row r="4" spans="1:8" x14ac:dyDescent="0.25">
      <c r="A4" s="122" t="s">
        <v>249</v>
      </c>
      <c r="B4" s="101">
        <v>2013</v>
      </c>
      <c r="C4" s="101">
        <v>2014</v>
      </c>
      <c r="D4" s="101">
        <v>2015</v>
      </c>
      <c r="E4" s="101">
        <v>2016</v>
      </c>
      <c r="F4" s="101">
        <v>2017</v>
      </c>
      <c r="G4" s="101">
        <v>2018</v>
      </c>
      <c r="H4" s="102" t="s">
        <v>71</v>
      </c>
    </row>
    <row r="5" spans="1:8" x14ac:dyDescent="0.25">
      <c r="A5" s="81" t="s">
        <v>173</v>
      </c>
      <c r="B5" s="15">
        <v>406</v>
      </c>
      <c r="C5" s="15">
        <v>28644</v>
      </c>
      <c r="D5" s="15">
        <v>33626</v>
      </c>
      <c r="E5" s="15">
        <v>37981</v>
      </c>
      <c r="F5" s="15">
        <v>38484</v>
      </c>
      <c r="G5" s="15">
        <v>8194</v>
      </c>
      <c r="H5" s="119">
        <v>147335</v>
      </c>
    </row>
    <row r="6" spans="1:8" x14ac:dyDescent="0.25">
      <c r="A6" s="81" t="s">
        <v>174</v>
      </c>
      <c r="B6" s="15"/>
      <c r="C6" s="15">
        <v>1776</v>
      </c>
      <c r="D6" s="15">
        <v>12923</v>
      </c>
      <c r="E6" s="15">
        <v>12683</v>
      </c>
      <c r="F6" s="15">
        <v>14003</v>
      </c>
      <c r="G6" s="15">
        <v>3452</v>
      </c>
      <c r="H6" s="119">
        <v>44837</v>
      </c>
    </row>
    <row r="7" spans="1:8" x14ac:dyDescent="0.25">
      <c r="A7" s="81" t="s">
        <v>175</v>
      </c>
      <c r="B7" s="15">
        <v>1</v>
      </c>
      <c r="C7" s="15">
        <v>5086</v>
      </c>
      <c r="D7" s="15">
        <v>8165</v>
      </c>
      <c r="E7" s="15">
        <v>9403</v>
      </c>
      <c r="F7" s="15">
        <v>10491</v>
      </c>
      <c r="G7" s="15">
        <v>2604</v>
      </c>
      <c r="H7" s="119">
        <v>35750</v>
      </c>
    </row>
    <row r="8" spans="1:8" x14ac:dyDescent="0.25">
      <c r="A8" s="81" t="s">
        <v>176</v>
      </c>
      <c r="B8" s="15">
        <v>5</v>
      </c>
      <c r="C8" s="15">
        <v>6079</v>
      </c>
      <c r="D8" s="15">
        <v>7589</v>
      </c>
      <c r="E8" s="15">
        <v>7908</v>
      </c>
      <c r="F8" s="15">
        <v>7491</v>
      </c>
      <c r="G8" s="15">
        <v>1790</v>
      </c>
      <c r="H8" s="119">
        <v>30862</v>
      </c>
    </row>
    <row r="9" spans="1:8" x14ac:dyDescent="0.25">
      <c r="A9" s="81" t="s">
        <v>177</v>
      </c>
      <c r="B9" s="15">
        <v>13</v>
      </c>
      <c r="C9" s="15">
        <v>3729</v>
      </c>
      <c r="D9" s="15">
        <v>5480</v>
      </c>
      <c r="E9" s="15">
        <v>6280</v>
      </c>
      <c r="F9" s="15">
        <v>5091</v>
      </c>
      <c r="G9" s="15">
        <v>1379</v>
      </c>
      <c r="H9" s="119">
        <v>21972</v>
      </c>
    </row>
    <row r="10" spans="1:8" x14ac:dyDescent="0.25">
      <c r="A10" s="81" t="s">
        <v>116</v>
      </c>
      <c r="B10" s="15">
        <v>21</v>
      </c>
      <c r="C10" s="15">
        <v>5209</v>
      </c>
      <c r="D10" s="15">
        <v>4876</v>
      </c>
      <c r="E10" s="15">
        <v>5263</v>
      </c>
      <c r="F10" s="15">
        <v>5177</v>
      </c>
      <c r="G10" s="15">
        <v>1080</v>
      </c>
      <c r="H10" s="119">
        <v>21626</v>
      </c>
    </row>
    <row r="11" spans="1:8" x14ac:dyDescent="0.25">
      <c r="A11" s="81" t="s">
        <v>114</v>
      </c>
      <c r="B11" s="15">
        <v>7</v>
      </c>
      <c r="C11" s="15">
        <v>10987</v>
      </c>
      <c r="D11" s="15">
        <v>2475</v>
      </c>
      <c r="E11" s="15">
        <v>2887</v>
      </c>
      <c r="F11" s="15">
        <v>2801</v>
      </c>
      <c r="G11" s="15">
        <v>566</v>
      </c>
      <c r="H11" s="119">
        <v>19723</v>
      </c>
    </row>
    <row r="12" spans="1:8" x14ac:dyDescent="0.25">
      <c r="A12" s="81" t="s">
        <v>115</v>
      </c>
      <c r="B12" s="15"/>
      <c r="C12" s="15">
        <v>5012</v>
      </c>
      <c r="D12" s="15">
        <v>3264</v>
      </c>
      <c r="E12" s="15">
        <v>4602</v>
      </c>
      <c r="F12" s="15">
        <v>4970</v>
      </c>
      <c r="G12" s="15">
        <v>1164</v>
      </c>
      <c r="H12" s="119">
        <v>19012</v>
      </c>
    </row>
    <row r="13" spans="1:8" x14ac:dyDescent="0.25">
      <c r="A13" s="81" t="s">
        <v>178</v>
      </c>
      <c r="B13" s="15"/>
      <c r="C13" s="15">
        <v>1000</v>
      </c>
      <c r="D13" s="15">
        <v>2442</v>
      </c>
      <c r="E13" s="15">
        <v>5374</v>
      </c>
      <c r="F13" s="15">
        <v>7296</v>
      </c>
      <c r="G13" s="15">
        <v>1879</v>
      </c>
      <c r="H13" s="119">
        <v>17991</v>
      </c>
    </row>
    <row r="14" spans="1:8" x14ac:dyDescent="0.25">
      <c r="A14" s="81" t="s">
        <v>181</v>
      </c>
      <c r="B14" s="15">
        <v>24</v>
      </c>
      <c r="C14" s="15">
        <v>516</v>
      </c>
      <c r="D14" s="15">
        <v>3832</v>
      </c>
      <c r="E14" s="15">
        <v>5364</v>
      </c>
      <c r="F14" s="15">
        <v>6056</v>
      </c>
      <c r="G14" s="15">
        <v>1369</v>
      </c>
      <c r="H14" s="119">
        <v>17161</v>
      </c>
    </row>
    <row r="15" spans="1:8" x14ac:dyDescent="0.25">
      <c r="A15" s="81" t="s">
        <v>179</v>
      </c>
      <c r="B15" s="15">
        <v>14</v>
      </c>
      <c r="C15" s="15">
        <v>2037</v>
      </c>
      <c r="D15" s="15">
        <v>3889</v>
      </c>
      <c r="E15" s="15">
        <v>4736</v>
      </c>
      <c r="F15" s="15">
        <v>5114</v>
      </c>
      <c r="G15" s="15">
        <v>1309</v>
      </c>
      <c r="H15" s="119">
        <v>17099</v>
      </c>
    </row>
    <row r="16" spans="1:8" x14ac:dyDescent="0.25">
      <c r="A16" s="81" t="s">
        <v>180</v>
      </c>
      <c r="B16" s="15">
        <v>4</v>
      </c>
      <c r="C16" s="15">
        <v>1832</v>
      </c>
      <c r="D16" s="15">
        <v>3100</v>
      </c>
      <c r="E16" s="15">
        <v>5188</v>
      </c>
      <c r="F16" s="15">
        <v>5649</v>
      </c>
      <c r="G16" s="15">
        <v>1162</v>
      </c>
      <c r="H16" s="119">
        <v>16935</v>
      </c>
    </row>
    <row r="17" spans="1:8" x14ac:dyDescent="0.25">
      <c r="A17" s="81" t="s">
        <v>182</v>
      </c>
      <c r="B17" s="15">
        <v>18</v>
      </c>
      <c r="C17" s="15">
        <v>2343</v>
      </c>
      <c r="D17" s="15">
        <v>3870</v>
      </c>
      <c r="E17" s="15">
        <v>4483</v>
      </c>
      <c r="F17" s="15">
        <v>4525</v>
      </c>
      <c r="G17" s="15">
        <v>1189</v>
      </c>
      <c r="H17" s="119">
        <v>16428</v>
      </c>
    </row>
    <row r="18" spans="1:8" x14ac:dyDescent="0.25">
      <c r="A18" s="81" t="s">
        <v>183</v>
      </c>
      <c r="B18" s="15"/>
      <c r="C18" s="15">
        <v>2890</v>
      </c>
      <c r="D18" s="15">
        <v>3654</v>
      </c>
      <c r="E18" s="15">
        <v>4165</v>
      </c>
      <c r="F18" s="15">
        <v>3812</v>
      </c>
      <c r="G18" s="15">
        <v>787</v>
      </c>
      <c r="H18" s="119">
        <v>15308</v>
      </c>
    </row>
    <row r="19" spans="1:8" x14ac:dyDescent="0.25">
      <c r="A19" s="81" t="s">
        <v>184</v>
      </c>
      <c r="B19" s="15">
        <v>52</v>
      </c>
      <c r="C19" s="15">
        <v>1700</v>
      </c>
      <c r="D19" s="15">
        <v>3154</v>
      </c>
      <c r="E19" s="15">
        <v>3991</v>
      </c>
      <c r="F19" s="15">
        <v>3944</v>
      </c>
      <c r="G19" s="15">
        <v>814</v>
      </c>
      <c r="H19" s="119">
        <v>13655</v>
      </c>
    </row>
    <row r="20" spans="1:8" x14ac:dyDescent="0.25">
      <c r="A20" s="81" t="s">
        <v>185</v>
      </c>
      <c r="B20" s="15">
        <v>3</v>
      </c>
      <c r="C20" s="15">
        <v>3624</v>
      </c>
      <c r="D20" s="15">
        <v>733</v>
      </c>
      <c r="E20" s="15">
        <v>1590</v>
      </c>
      <c r="F20" s="15">
        <v>3764</v>
      </c>
      <c r="G20" s="15">
        <v>1332</v>
      </c>
      <c r="H20" s="119">
        <v>11046</v>
      </c>
    </row>
    <row r="21" spans="1:8" x14ac:dyDescent="0.25">
      <c r="A21" s="81" t="s">
        <v>186</v>
      </c>
      <c r="B21" s="15">
        <v>12</v>
      </c>
      <c r="C21" s="15">
        <v>1759</v>
      </c>
      <c r="D21" s="15">
        <v>2259</v>
      </c>
      <c r="E21" s="15">
        <v>2884</v>
      </c>
      <c r="F21" s="15">
        <v>3136</v>
      </c>
      <c r="G21" s="15">
        <v>790</v>
      </c>
      <c r="H21" s="119">
        <v>10840</v>
      </c>
    </row>
    <row r="22" spans="1:8" x14ac:dyDescent="0.25">
      <c r="A22" s="81" t="s">
        <v>187</v>
      </c>
      <c r="B22" s="15">
        <v>9</v>
      </c>
      <c r="C22" s="15">
        <v>150</v>
      </c>
      <c r="D22" s="15">
        <v>1517</v>
      </c>
      <c r="E22" s="15">
        <v>2341</v>
      </c>
      <c r="F22" s="15">
        <v>2875</v>
      </c>
      <c r="G22" s="15">
        <v>660</v>
      </c>
      <c r="H22" s="119">
        <v>7552</v>
      </c>
    </row>
    <row r="23" spans="1:8" x14ac:dyDescent="0.25">
      <c r="A23" s="81" t="s">
        <v>188</v>
      </c>
      <c r="B23" s="15"/>
      <c r="C23" s="15">
        <v>1042</v>
      </c>
      <c r="D23" s="15">
        <v>1483</v>
      </c>
      <c r="E23" s="15">
        <v>1820</v>
      </c>
      <c r="F23" s="15">
        <v>1730</v>
      </c>
      <c r="G23" s="15">
        <v>347</v>
      </c>
      <c r="H23" s="119">
        <v>6422</v>
      </c>
    </row>
    <row r="24" spans="1:8" x14ac:dyDescent="0.25">
      <c r="A24" s="81" t="s">
        <v>189</v>
      </c>
      <c r="B24" s="15"/>
      <c r="C24" s="15">
        <v>1295</v>
      </c>
      <c r="D24" s="15">
        <v>1704</v>
      </c>
      <c r="E24" s="15">
        <v>1567</v>
      </c>
      <c r="F24" s="15">
        <v>1466</v>
      </c>
      <c r="G24" s="15">
        <v>277</v>
      </c>
      <c r="H24" s="119">
        <v>6309</v>
      </c>
    </row>
    <row r="25" spans="1:8" x14ac:dyDescent="0.25">
      <c r="A25" s="81" t="s">
        <v>190</v>
      </c>
      <c r="B25" s="15">
        <v>49</v>
      </c>
      <c r="C25" s="15">
        <v>1072</v>
      </c>
      <c r="D25" s="15">
        <v>1578</v>
      </c>
      <c r="E25" s="15">
        <v>1647</v>
      </c>
      <c r="F25" s="15">
        <v>1098</v>
      </c>
      <c r="G25" s="15">
        <v>233</v>
      </c>
      <c r="H25" s="119">
        <v>5677</v>
      </c>
    </row>
    <row r="26" spans="1:8" x14ac:dyDescent="0.25">
      <c r="A26" s="81" t="s">
        <v>191</v>
      </c>
      <c r="B26" s="15">
        <v>10</v>
      </c>
      <c r="C26" s="15">
        <v>1245</v>
      </c>
      <c r="D26" s="15">
        <v>1169</v>
      </c>
      <c r="E26" s="15">
        <v>1217</v>
      </c>
      <c r="F26" s="15">
        <v>1346</v>
      </c>
      <c r="G26" s="15">
        <v>357</v>
      </c>
      <c r="H26" s="119">
        <v>5344</v>
      </c>
    </row>
    <row r="27" spans="1:8" x14ac:dyDescent="0.25">
      <c r="A27" s="81" t="s">
        <v>192</v>
      </c>
      <c r="B27" s="15"/>
      <c r="C27" s="15">
        <v>2079</v>
      </c>
      <c r="D27" s="15">
        <v>2124</v>
      </c>
      <c r="E27" s="15">
        <v>806</v>
      </c>
      <c r="F27" s="15">
        <v>16</v>
      </c>
      <c r="G27" s="15">
        <v>11</v>
      </c>
      <c r="H27" s="119">
        <v>5036</v>
      </c>
    </row>
    <row r="28" spans="1:8" x14ac:dyDescent="0.25">
      <c r="A28" s="81" t="s">
        <v>193</v>
      </c>
      <c r="B28" s="15">
        <v>1</v>
      </c>
      <c r="C28" s="15">
        <v>887</v>
      </c>
      <c r="D28" s="15">
        <v>1155</v>
      </c>
      <c r="E28" s="15">
        <v>1301</v>
      </c>
      <c r="F28" s="15">
        <v>1298</v>
      </c>
      <c r="G28" s="15">
        <v>302</v>
      </c>
      <c r="H28" s="119">
        <v>4944</v>
      </c>
    </row>
    <row r="29" spans="1:8" x14ac:dyDescent="0.25">
      <c r="A29" s="81" t="s">
        <v>194</v>
      </c>
      <c r="B29" s="15">
        <v>44</v>
      </c>
      <c r="C29" s="15">
        <v>664</v>
      </c>
      <c r="D29" s="15">
        <v>1152</v>
      </c>
      <c r="E29" s="15">
        <v>1227</v>
      </c>
      <c r="F29" s="15">
        <v>1220</v>
      </c>
      <c r="G29" s="15">
        <v>283</v>
      </c>
      <c r="H29" s="119">
        <v>4590</v>
      </c>
    </row>
    <row r="30" spans="1:8" x14ac:dyDescent="0.25">
      <c r="A30" s="81" t="s">
        <v>195</v>
      </c>
      <c r="B30" s="15">
        <v>1</v>
      </c>
      <c r="C30" s="15">
        <v>944</v>
      </c>
      <c r="D30" s="15">
        <v>834</v>
      </c>
      <c r="E30" s="15">
        <v>902</v>
      </c>
      <c r="F30" s="15">
        <v>878</v>
      </c>
      <c r="G30" s="15">
        <v>192</v>
      </c>
      <c r="H30" s="119">
        <v>3751</v>
      </c>
    </row>
    <row r="31" spans="1:8" x14ac:dyDescent="0.25">
      <c r="A31" s="81" t="s">
        <v>196</v>
      </c>
      <c r="B31" s="15">
        <v>1</v>
      </c>
      <c r="C31" s="15">
        <v>119</v>
      </c>
      <c r="D31" s="15">
        <v>950</v>
      </c>
      <c r="E31" s="15">
        <v>1103</v>
      </c>
      <c r="F31" s="15">
        <v>1069</v>
      </c>
      <c r="G31" s="15">
        <v>251</v>
      </c>
      <c r="H31" s="119">
        <v>3493</v>
      </c>
    </row>
    <row r="32" spans="1:8" x14ac:dyDescent="0.25">
      <c r="A32" s="81" t="s">
        <v>197</v>
      </c>
      <c r="B32" s="15"/>
      <c r="C32" s="15">
        <v>46</v>
      </c>
      <c r="D32" s="15">
        <v>34</v>
      </c>
      <c r="E32" s="15">
        <v>1253</v>
      </c>
      <c r="F32" s="15">
        <v>1334</v>
      </c>
      <c r="G32" s="15">
        <v>383</v>
      </c>
      <c r="H32" s="119">
        <v>3050</v>
      </c>
    </row>
    <row r="33" spans="1:8" x14ac:dyDescent="0.25">
      <c r="A33" s="81" t="s">
        <v>198</v>
      </c>
      <c r="B33" s="15">
        <v>1</v>
      </c>
      <c r="C33" s="15">
        <v>371</v>
      </c>
      <c r="D33" s="15">
        <v>580</v>
      </c>
      <c r="E33" s="15">
        <v>689</v>
      </c>
      <c r="F33" s="15">
        <v>818</v>
      </c>
      <c r="G33" s="15">
        <v>346</v>
      </c>
      <c r="H33" s="119">
        <v>2805</v>
      </c>
    </row>
    <row r="34" spans="1:8" x14ac:dyDescent="0.25">
      <c r="A34" s="81" t="s">
        <v>199</v>
      </c>
      <c r="B34" s="15">
        <v>3</v>
      </c>
      <c r="C34" s="15">
        <v>400</v>
      </c>
      <c r="D34" s="15">
        <v>646</v>
      </c>
      <c r="E34" s="15">
        <v>777</v>
      </c>
      <c r="F34" s="15">
        <v>693</v>
      </c>
      <c r="G34" s="15">
        <v>158</v>
      </c>
      <c r="H34" s="119">
        <v>2677</v>
      </c>
    </row>
    <row r="35" spans="1:8" x14ac:dyDescent="0.25">
      <c r="A35" s="81" t="s">
        <v>200</v>
      </c>
      <c r="B35" s="15">
        <v>11</v>
      </c>
      <c r="C35" s="15">
        <v>619</v>
      </c>
      <c r="D35" s="15">
        <v>531</v>
      </c>
      <c r="E35" s="15">
        <v>547</v>
      </c>
      <c r="F35" s="15">
        <v>607</v>
      </c>
      <c r="G35" s="15">
        <v>165</v>
      </c>
      <c r="H35" s="119">
        <v>2480</v>
      </c>
    </row>
    <row r="36" spans="1:8" x14ac:dyDescent="0.25">
      <c r="A36" s="81" t="s">
        <v>202</v>
      </c>
      <c r="B36" s="15"/>
      <c r="C36" s="15">
        <v>16</v>
      </c>
      <c r="D36" s="15">
        <v>37</v>
      </c>
      <c r="E36" s="15">
        <v>746</v>
      </c>
      <c r="F36" s="15">
        <v>1238</v>
      </c>
      <c r="G36" s="15">
        <v>294</v>
      </c>
      <c r="H36" s="119">
        <v>2331</v>
      </c>
    </row>
    <row r="37" spans="1:8" x14ac:dyDescent="0.25">
      <c r="A37" s="81" t="s">
        <v>201</v>
      </c>
      <c r="B37" s="15"/>
      <c r="C37" s="15">
        <v>319</v>
      </c>
      <c r="D37" s="15">
        <v>475</v>
      </c>
      <c r="E37" s="15">
        <v>524</v>
      </c>
      <c r="F37" s="15">
        <v>683</v>
      </c>
      <c r="G37" s="15">
        <v>306</v>
      </c>
      <c r="H37" s="119">
        <v>2307</v>
      </c>
    </row>
    <row r="38" spans="1:8" x14ac:dyDescent="0.25">
      <c r="A38" s="81" t="s">
        <v>204</v>
      </c>
      <c r="B38" s="15"/>
      <c r="C38" s="15">
        <v>279</v>
      </c>
      <c r="D38" s="15">
        <v>397</v>
      </c>
      <c r="E38" s="15">
        <v>557</v>
      </c>
      <c r="F38" s="15">
        <v>766</v>
      </c>
      <c r="G38" s="15">
        <v>146</v>
      </c>
      <c r="H38" s="119">
        <v>2145</v>
      </c>
    </row>
    <row r="39" spans="1:8" x14ac:dyDescent="0.25">
      <c r="A39" s="81" t="s">
        <v>203</v>
      </c>
      <c r="B39" s="15"/>
      <c r="C39" s="15">
        <v>246</v>
      </c>
      <c r="D39" s="15">
        <v>451</v>
      </c>
      <c r="E39" s="15">
        <v>625</v>
      </c>
      <c r="F39" s="15">
        <v>666</v>
      </c>
      <c r="G39" s="15">
        <v>152</v>
      </c>
      <c r="H39" s="119">
        <v>2140</v>
      </c>
    </row>
    <row r="40" spans="1:8" x14ac:dyDescent="0.25">
      <c r="A40" s="81" t="s">
        <v>206</v>
      </c>
      <c r="B40" s="15"/>
      <c r="C40" s="15">
        <v>196</v>
      </c>
      <c r="D40" s="15">
        <v>293</v>
      </c>
      <c r="E40" s="15">
        <v>697</v>
      </c>
      <c r="F40" s="15">
        <v>770</v>
      </c>
      <c r="G40" s="15">
        <v>167</v>
      </c>
      <c r="H40" s="119">
        <v>2123</v>
      </c>
    </row>
    <row r="41" spans="1:8" x14ac:dyDescent="0.25">
      <c r="A41" s="81" t="s">
        <v>207</v>
      </c>
      <c r="B41" s="15">
        <v>1</v>
      </c>
      <c r="C41" s="15">
        <v>27</v>
      </c>
      <c r="D41" s="15">
        <v>67</v>
      </c>
      <c r="E41" s="15">
        <v>621</v>
      </c>
      <c r="F41" s="15">
        <v>1055</v>
      </c>
      <c r="G41" s="15">
        <v>278</v>
      </c>
      <c r="H41" s="119">
        <v>2049</v>
      </c>
    </row>
    <row r="42" spans="1:8" x14ac:dyDescent="0.25">
      <c r="A42" s="81" t="s">
        <v>205</v>
      </c>
      <c r="B42" s="15"/>
      <c r="C42" s="15">
        <v>1226</v>
      </c>
      <c r="D42" s="15">
        <v>302</v>
      </c>
      <c r="E42" s="15">
        <v>208</v>
      </c>
      <c r="F42" s="15">
        <v>267</v>
      </c>
      <c r="G42" s="15">
        <v>39</v>
      </c>
      <c r="H42" s="119">
        <v>2042</v>
      </c>
    </row>
    <row r="43" spans="1:8" x14ac:dyDescent="0.25">
      <c r="A43" s="81" t="s">
        <v>251</v>
      </c>
      <c r="B43" s="15"/>
      <c r="C43" s="15">
        <v>18</v>
      </c>
      <c r="D43" s="15">
        <v>22</v>
      </c>
      <c r="E43" s="15">
        <v>903</v>
      </c>
      <c r="F43" s="15">
        <v>781</v>
      </c>
      <c r="G43" s="15">
        <v>163</v>
      </c>
      <c r="H43" s="119">
        <v>1887</v>
      </c>
    </row>
    <row r="44" spans="1:8" x14ac:dyDescent="0.25">
      <c r="A44" s="81" t="s">
        <v>208</v>
      </c>
      <c r="B44" s="15"/>
      <c r="C44" s="15">
        <v>97</v>
      </c>
      <c r="D44" s="15">
        <v>642</v>
      </c>
      <c r="E44" s="15">
        <v>472</v>
      </c>
      <c r="F44" s="15">
        <v>406</v>
      </c>
      <c r="G44" s="15">
        <v>98</v>
      </c>
      <c r="H44" s="119">
        <v>1715</v>
      </c>
    </row>
    <row r="45" spans="1:8" x14ac:dyDescent="0.25">
      <c r="A45" s="81" t="s">
        <v>209</v>
      </c>
      <c r="B45" s="15">
        <v>253</v>
      </c>
      <c r="C45" s="15">
        <v>270</v>
      </c>
      <c r="D45" s="15">
        <v>332</v>
      </c>
      <c r="E45" s="15">
        <v>383</v>
      </c>
      <c r="F45" s="15">
        <v>345</v>
      </c>
      <c r="G45" s="15">
        <v>54</v>
      </c>
      <c r="H45" s="119">
        <v>1637</v>
      </c>
    </row>
    <row r="46" spans="1:8" x14ac:dyDescent="0.25">
      <c r="A46" s="81" t="s">
        <v>210</v>
      </c>
      <c r="B46" s="15"/>
      <c r="C46" s="15">
        <v>7</v>
      </c>
      <c r="D46" s="15">
        <v>32</v>
      </c>
      <c r="E46" s="15">
        <v>589</v>
      </c>
      <c r="F46" s="15">
        <v>670</v>
      </c>
      <c r="G46" s="15">
        <v>180</v>
      </c>
      <c r="H46" s="119">
        <v>1478</v>
      </c>
    </row>
    <row r="47" spans="1:8" x14ac:dyDescent="0.25">
      <c r="A47" s="81" t="s">
        <v>211</v>
      </c>
      <c r="B47" s="15"/>
      <c r="C47" s="15">
        <v>807</v>
      </c>
      <c r="D47" s="15">
        <v>148</v>
      </c>
      <c r="E47" s="15">
        <v>162</v>
      </c>
      <c r="F47" s="15">
        <v>116</v>
      </c>
      <c r="G47" s="15">
        <v>39</v>
      </c>
      <c r="H47" s="119">
        <v>1272</v>
      </c>
    </row>
    <row r="48" spans="1:8" x14ac:dyDescent="0.25">
      <c r="A48" s="81" t="s">
        <v>213</v>
      </c>
      <c r="B48" s="15">
        <v>3</v>
      </c>
      <c r="C48" s="15">
        <v>25</v>
      </c>
      <c r="D48" s="15">
        <v>284</v>
      </c>
      <c r="E48" s="15">
        <v>440</v>
      </c>
      <c r="F48" s="15">
        <v>359</v>
      </c>
      <c r="G48" s="15">
        <v>76</v>
      </c>
      <c r="H48" s="119">
        <v>1187</v>
      </c>
    </row>
    <row r="49" spans="1:8" x14ac:dyDescent="0.25">
      <c r="A49" s="81" t="s">
        <v>212</v>
      </c>
      <c r="B49" s="15"/>
      <c r="C49" s="15">
        <v>43</v>
      </c>
      <c r="D49" s="15">
        <v>317</v>
      </c>
      <c r="E49" s="15">
        <v>328</v>
      </c>
      <c r="F49" s="15">
        <v>357</v>
      </c>
      <c r="G49" s="15">
        <v>95</v>
      </c>
      <c r="H49" s="119">
        <v>1140</v>
      </c>
    </row>
    <row r="50" spans="1:8" x14ac:dyDescent="0.25">
      <c r="A50" s="81" t="s">
        <v>215</v>
      </c>
      <c r="B50" s="15"/>
      <c r="C50" s="15">
        <v>35</v>
      </c>
      <c r="D50" s="15">
        <v>195</v>
      </c>
      <c r="E50" s="15">
        <v>269</v>
      </c>
      <c r="F50" s="15">
        <v>217</v>
      </c>
      <c r="G50" s="15">
        <v>63</v>
      </c>
      <c r="H50" s="119">
        <v>779</v>
      </c>
    </row>
    <row r="51" spans="1:8" x14ac:dyDescent="0.25">
      <c r="A51" s="81" t="s">
        <v>214</v>
      </c>
      <c r="B51" s="15">
        <v>1</v>
      </c>
      <c r="C51" s="15">
        <v>10</v>
      </c>
      <c r="D51" s="15">
        <v>5</v>
      </c>
      <c r="E51" s="15">
        <v>202</v>
      </c>
      <c r="F51" s="15">
        <v>467</v>
      </c>
      <c r="G51" s="15">
        <v>82</v>
      </c>
      <c r="H51" s="119">
        <v>767</v>
      </c>
    </row>
    <row r="52" spans="1:8" x14ac:dyDescent="0.25">
      <c r="A52" s="81" t="s">
        <v>216</v>
      </c>
      <c r="B52" s="15">
        <v>1</v>
      </c>
      <c r="C52" s="15">
        <v>470</v>
      </c>
      <c r="D52" s="15">
        <v>103</v>
      </c>
      <c r="E52" s="15">
        <v>70</v>
      </c>
      <c r="F52" s="15">
        <v>65</v>
      </c>
      <c r="G52" s="15">
        <v>14</v>
      </c>
      <c r="H52" s="119">
        <v>723</v>
      </c>
    </row>
    <row r="53" spans="1:8" x14ac:dyDescent="0.25">
      <c r="A53" s="81" t="s">
        <v>217</v>
      </c>
      <c r="B53" s="15"/>
      <c r="C53" s="15">
        <v>4</v>
      </c>
      <c r="D53" s="15">
        <v>1</v>
      </c>
      <c r="E53" s="15">
        <v>3</v>
      </c>
      <c r="F53" s="15">
        <v>567</v>
      </c>
      <c r="G53" s="15">
        <v>127</v>
      </c>
      <c r="H53" s="119">
        <v>702</v>
      </c>
    </row>
    <row r="54" spans="1:8" x14ac:dyDescent="0.25">
      <c r="A54" s="81" t="s">
        <v>219</v>
      </c>
      <c r="B54" s="15"/>
      <c r="C54" s="15">
        <v>7</v>
      </c>
      <c r="D54" s="15">
        <v>9</v>
      </c>
      <c r="E54" s="15">
        <v>281</v>
      </c>
      <c r="F54" s="15">
        <v>316</v>
      </c>
      <c r="G54" s="15">
        <v>72</v>
      </c>
      <c r="H54" s="119">
        <v>685</v>
      </c>
    </row>
    <row r="55" spans="1:8" x14ac:dyDescent="0.25">
      <c r="A55" s="81" t="s">
        <v>218</v>
      </c>
      <c r="B55" s="15"/>
      <c r="C55" s="15">
        <v>187</v>
      </c>
      <c r="D55" s="15">
        <v>150</v>
      </c>
      <c r="E55" s="15">
        <v>140</v>
      </c>
      <c r="F55" s="15">
        <v>147</v>
      </c>
      <c r="G55" s="15">
        <v>30</v>
      </c>
      <c r="H55" s="119">
        <v>654</v>
      </c>
    </row>
    <row r="56" spans="1:8" x14ac:dyDescent="0.25">
      <c r="A56" s="81" t="s">
        <v>226</v>
      </c>
      <c r="B56" s="15"/>
      <c r="C56" s="15">
        <v>125</v>
      </c>
      <c r="D56" s="15">
        <v>138</v>
      </c>
      <c r="E56" s="15">
        <v>154</v>
      </c>
      <c r="F56" s="15">
        <v>162</v>
      </c>
      <c r="G56" s="15">
        <v>28</v>
      </c>
      <c r="H56" s="119">
        <v>607</v>
      </c>
    </row>
    <row r="57" spans="1:8" x14ac:dyDescent="0.25">
      <c r="A57" s="81" t="s">
        <v>250</v>
      </c>
      <c r="B57" s="15"/>
      <c r="C57" s="15">
        <v>143</v>
      </c>
      <c r="D57" s="15">
        <v>139</v>
      </c>
      <c r="E57" s="15">
        <v>131</v>
      </c>
      <c r="F57" s="15">
        <v>150</v>
      </c>
      <c r="G57" s="15">
        <v>39</v>
      </c>
      <c r="H57" s="119">
        <v>602</v>
      </c>
    </row>
    <row r="58" spans="1:8" x14ac:dyDescent="0.25">
      <c r="A58" s="81" t="s">
        <v>220</v>
      </c>
      <c r="B58" s="15"/>
      <c r="C58" s="15">
        <v>17</v>
      </c>
      <c r="D58" s="15">
        <v>54</v>
      </c>
      <c r="E58" s="15">
        <v>184</v>
      </c>
      <c r="F58" s="15">
        <v>294</v>
      </c>
      <c r="G58" s="15">
        <v>48</v>
      </c>
      <c r="H58" s="119">
        <v>597</v>
      </c>
    </row>
    <row r="59" spans="1:8" x14ac:dyDescent="0.25">
      <c r="A59" s="81" t="s">
        <v>221</v>
      </c>
      <c r="B59" s="15"/>
      <c r="C59" s="15">
        <v>37</v>
      </c>
      <c r="D59" s="15">
        <v>110</v>
      </c>
      <c r="E59" s="15">
        <v>206</v>
      </c>
      <c r="F59" s="15">
        <v>191</v>
      </c>
      <c r="G59" s="15">
        <v>42</v>
      </c>
      <c r="H59" s="119">
        <v>586</v>
      </c>
    </row>
    <row r="60" spans="1:8" x14ac:dyDescent="0.25">
      <c r="A60" s="81" t="s">
        <v>222</v>
      </c>
      <c r="B60" s="15"/>
      <c r="C60" s="15">
        <v>5</v>
      </c>
      <c r="D60" s="15">
        <v>5</v>
      </c>
      <c r="E60" s="15">
        <v>119</v>
      </c>
      <c r="F60" s="15">
        <v>334</v>
      </c>
      <c r="G60" s="15">
        <v>112</v>
      </c>
      <c r="H60" s="119">
        <v>575</v>
      </c>
    </row>
    <row r="61" spans="1:8" x14ac:dyDescent="0.25">
      <c r="A61" s="81" t="s">
        <v>223</v>
      </c>
      <c r="B61" s="15"/>
      <c r="C61" s="15">
        <v>151</v>
      </c>
      <c r="D61" s="15">
        <v>128</v>
      </c>
      <c r="E61" s="15">
        <v>117</v>
      </c>
      <c r="F61" s="15">
        <v>97</v>
      </c>
      <c r="G61" s="15">
        <v>11</v>
      </c>
      <c r="H61" s="119">
        <v>504</v>
      </c>
    </row>
    <row r="62" spans="1:8" x14ac:dyDescent="0.25">
      <c r="A62" s="81" t="s">
        <v>224</v>
      </c>
      <c r="B62" s="15"/>
      <c r="C62" s="15">
        <v>88</v>
      </c>
      <c r="D62" s="15">
        <v>126</v>
      </c>
      <c r="E62" s="15">
        <v>150</v>
      </c>
      <c r="F62" s="15">
        <v>113</v>
      </c>
      <c r="G62" s="15">
        <v>24</v>
      </c>
      <c r="H62" s="119">
        <v>501</v>
      </c>
    </row>
    <row r="63" spans="1:8" x14ac:dyDescent="0.25">
      <c r="A63" s="81" t="s">
        <v>225</v>
      </c>
      <c r="B63" s="15">
        <v>1</v>
      </c>
      <c r="C63" s="15">
        <v>19</v>
      </c>
      <c r="D63" s="15">
        <v>120</v>
      </c>
      <c r="E63" s="15">
        <v>127</v>
      </c>
      <c r="F63" s="15">
        <v>152</v>
      </c>
      <c r="G63" s="15">
        <v>50</v>
      </c>
      <c r="H63" s="119">
        <v>469</v>
      </c>
    </row>
    <row r="64" spans="1:8" x14ac:dyDescent="0.25">
      <c r="A64" s="81" t="s">
        <v>229</v>
      </c>
      <c r="B64" s="15"/>
      <c r="C64" s="15">
        <v>69</v>
      </c>
      <c r="D64" s="15">
        <v>113</v>
      </c>
      <c r="E64" s="15">
        <v>135</v>
      </c>
      <c r="F64" s="15">
        <v>94</v>
      </c>
      <c r="G64" s="15">
        <v>23</v>
      </c>
      <c r="H64" s="119">
        <v>434</v>
      </c>
    </row>
    <row r="65" spans="1:8" x14ac:dyDescent="0.25">
      <c r="A65" s="81" t="s">
        <v>227</v>
      </c>
      <c r="B65" s="15"/>
      <c r="C65" s="15">
        <v>71</v>
      </c>
      <c r="D65" s="15">
        <v>112</v>
      </c>
      <c r="E65" s="15">
        <v>105</v>
      </c>
      <c r="F65" s="15">
        <v>92</v>
      </c>
      <c r="G65" s="15">
        <v>23</v>
      </c>
      <c r="H65" s="119">
        <v>403</v>
      </c>
    </row>
    <row r="66" spans="1:8" x14ac:dyDescent="0.25">
      <c r="A66" s="81" t="s">
        <v>228</v>
      </c>
      <c r="B66" s="15">
        <v>3</v>
      </c>
      <c r="C66" s="15">
        <v>46</v>
      </c>
      <c r="D66" s="15">
        <v>87</v>
      </c>
      <c r="E66" s="15">
        <v>113</v>
      </c>
      <c r="F66" s="15">
        <v>127</v>
      </c>
      <c r="G66" s="15">
        <v>22</v>
      </c>
      <c r="H66" s="119">
        <v>398</v>
      </c>
    </row>
    <row r="67" spans="1:8" x14ac:dyDescent="0.25">
      <c r="A67" s="81" t="s">
        <v>230</v>
      </c>
      <c r="B67" s="15">
        <v>1</v>
      </c>
      <c r="C67" s="15">
        <v>20</v>
      </c>
      <c r="D67" s="15">
        <v>91</v>
      </c>
      <c r="E67" s="15">
        <v>120</v>
      </c>
      <c r="F67" s="15">
        <v>122</v>
      </c>
      <c r="G67" s="15">
        <v>39</v>
      </c>
      <c r="H67" s="119">
        <v>393</v>
      </c>
    </row>
    <row r="68" spans="1:8" x14ac:dyDescent="0.25">
      <c r="A68" s="81" t="s">
        <v>231</v>
      </c>
      <c r="B68" s="15"/>
      <c r="C68" s="15">
        <v>8</v>
      </c>
      <c r="D68" s="15">
        <v>6</v>
      </c>
      <c r="E68" s="15">
        <v>115</v>
      </c>
      <c r="F68" s="15">
        <v>122</v>
      </c>
      <c r="G68" s="15">
        <v>30</v>
      </c>
      <c r="H68" s="119">
        <v>281</v>
      </c>
    </row>
    <row r="69" spans="1:8" x14ac:dyDescent="0.25">
      <c r="A69" s="81" t="s">
        <v>232</v>
      </c>
      <c r="B69" s="15"/>
      <c r="C69" s="15">
        <v>3</v>
      </c>
      <c r="D69" s="15">
        <v>7</v>
      </c>
      <c r="E69" s="15">
        <v>87</v>
      </c>
      <c r="F69" s="15">
        <v>113</v>
      </c>
      <c r="G69" s="15">
        <v>23</v>
      </c>
      <c r="H69" s="119">
        <v>233</v>
      </c>
    </row>
    <row r="70" spans="1:8" x14ac:dyDescent="0.25">
      <c r="A70" s="81" t="s">
        <v>233</v>
      </c>
      <c r="B70" s="15"/>
      <c r="C70" s="15">
        <v>8</v>
      </c>
      <c r="D70" s="15">
        <v>70</v>
      </c>
      <c r="E70" s="15">
        <v>62</v>
      </c>
      <c r="F70" s="15">
        <v>77</v>
      </c>
      <c r="G70" s="15">
        <v>13</v>
      </c>
      <c r="H70" s="119">
        <v>230</v>
      </c>
    </row>
    <row r="71" spans="1:8" x14ac:dyDescent="0.25">
      <c r="A71" s="81" t="s">
        <v>239</v>
      </c>
      <c r="B71" s="15"/>
      <c r="C71" s="15">
        <v>13</v>
      </c>
      <c r="D71" s="15">
        <v>62</v>
      </c>
      <c r="E71" s="15">
        <v>57</v>
      </c>
      <c r="F71" s="15">
        <v>74</v>
      </c>
      <c r="G71" s="15">
        <v>8</v>
      </c>
      <c r="H71" s="119">
        <v>214</v>
      </c>
    </row>
    <row r="72" spans="1:8" x14ac:dyDescent="0.25">
      <c r="A72" s="81" t="s">
        <v>234</v>
      </c>
      <c r="B72" s="15">
        <v>1</v>
      </c>
      <c r="C72" s="15">
        <v>8</v>
      </c>
      <c r="D72" s="15">
        <v>36</v>
      </c>
      <c r="E72" s="15">
        <v>63</v>
      </c>
      <c r="F72" s="15">
        <v>50</v>
      </c>
      <c r="G72" s="15">
        <v>17</v>
      </c>
      <c r="H72" s="119">
        <v>175</v>
      </c>
    </row>
    <row r="73" spans="1:8" x14ac:dyDescent="0.25">
      <c r="A73" s="81" t="s">
        <v>242</v>
      </c>
      <c r="B73" s="15"/>
      <c r="C73" s="15">
        <v>32</v>
      </c>
      <c r="D73" s="15">
        <v>34</v>
      </c>
      <c r="E73" s="15">
        <v>45</v>
      </c>
      <c r="F73" s="15">
        <v>48</v>
      </c>
      <c r="G73" s="15">
        <v>8</v>
      </c>
      <c r="H73" s="119">
        <v>167</v>
      </c>
    </row>
    <row r="74" spans="1:8" x14ac:dyDescent="0.25">
      <c r="A74" s="81" t="s">
        <v>235</v>
      </c>
      <c r="B74" s="15"/>
      <c r="C74" s="15">
        <v>10</v>
      </c>
      <c r="D74" s="15">
        <v>41</v>
      </c>
      <c r="E74" s="15">
        <v>37</v>
      </c>
      <c r="F74" s="15">
        <v>52</v>
      </c>
      <c r="G74" s="15">
        <v>25</v>
      </c>
      <c r="H74" s="119">
        <v>165</v>
      </c>
    </row>
    <row r="75" spans="1:8" x14ac:dyDescent="0.25">
      <c r="A75" s="81" t="s">
        <v>243</v>
      </c>
      <c r="B75" s="15"/>
      <c r="C75" s="15">
        <v>9</v>
      </c>
      <c r="D75" s="15">
        <v>43</v>
      </c>
      <c r="E75" s="15">
        <v>34</v>
      </c>
      <c r="F75" s="15">
        <v>62</v>
      </c>
      <c r="G75" s="15">
        <v>11</v>
      </c>
      <c r="H75" s="119">
        <v>159</v>
      </c>
    </row>
    <row r="76" spans="1:8" x14ac:dyDescent="0.25">
      <c r="A76" s="81" t="s">
        <v>236</v>
      </c>
      <c r="B76" s="15"/>
      <c r="C76" s="15">
        <v>6</v>
      </c>
      <c r="D76" s="15">
        <v>25</v>
      </c>
      <c r="E76" s="15">
        <v>42</v>
      </c>
      <c r="F76" s="15">
        <v>56</v>
      </c>
      <c r="G76" s="15">
        <v>2</v>
      </c>
      <c r="H76" s="119">
        <v>131</v>
      </c>
    </row>
    <row r="77" spans="1:8" x14ac:dyDescent="0.25">
      <c r="A77" s="81" t="s">
        <v>237</v>
      </c>
      <c r="B77" s="15">
        <v>1</v>
      </c>
      <c r="C77" s="15">
        <v>20</v>
      </c>
      <c r="D77" s="15">
        <v>25</v>
      </c>
      <c r="E77" s="15">
        <v>20</v>
      </c>
      <c r="F77" s="15">
        <v>33</v>
      </c>
      <c r="G77" s="15">
        <v>3</v>
      </c>
      <c r="H77" s="119">
        <v>102</v>
      </c>
    </row>
    <row r="78" spans="1:8" x14ac:dyDescent="0.25">
      <c r="A78" s="81" t="s">
        <v>238</v>
      </c>
      <c r="B78" s="15">
        <v>14</v>
      </c>
      <c r="C78" s="15">
        <v>12</v>
      </c>
      <c r="D78" s="15">
        <v>20</v>
      </c>
      <c r="E78" s="15">
        <v>25</v>
      </c>
      <c r="F78" s="15">
        <v>22</v>
      </c>
      <c r="G78" s="15">
        <v>5</v>
      </c>
      <c r="H78" s="119">
        <v>98</v>
      </c>
    </row>
    <row r="79" spans="1:8" x14ac:dyDescent="0.25">
      <c r="A79" s="81" t="s">
        <v>244</v>
      </c>
      <c r="B79" s="15"/>
      <c r="C79" s="15">
        <v>23</v>
      </c>
      <c r="D79" s="15">
        <v>15</v>
      </c>
      <c r="E79" s="15">
        <v>20</v>
      </c>
      <c r="F79" s="15">
        <v>24</v>
      </c>
      <c r="G79" s="15">
        <v>6</v>
      </c>
      <c r="H79" s="119">
        <v>88</v>
      </c>
    </row>
    <row r="80" spans="1:8" x14ac:dyDescent="0.25">
      <c r="A80" s="81" t="s">
        <v>241</v>
      </c>
      <c r="B80" s="15"/>
      <c r="C80" s="15"/>
      <c r="D80" s="15">
        <v>19</v>
      </c>
      <c r="E80" s="15">
        <v>21</v>
      </c>
      <c r="F80" s="15">
        <v>19</v>
      </c>
      <c r="G80" s="15">
        <v>21</v>
      </c>
      <c r="H80" s="119">
        <v>80</v>
      </c>
    </row>
    <row r="81" spans="1:8" x14ac:dyDescent="0.25">
      <c r="A81" s="81" t="s">
        <v>240</v>
      </c>
      <c r="B81" s="15"/>
      <c r="C81" s="15">
        <v>1</v>
      </c>
      <c r="D81" s="15">
        <v>3</v>
      </c>
      <c r="E81" s="15">
        <v>29</v>
      </c>
      <c r="F81" s="15">
        <v>43</v>
      </c>
      <c r="G81" s="15">
        <v>4</v>
      </c>
      <c r="H81" s="119">
        <v>80</v>
      </c>
    </row>
    <row r="82" spans="1:8" x14ac:dyDescent="0.25">
      <c r="A82" s="81" t="s">
        <v>245</v>
      </c>
      <c r="B82" s="15"/>
      <c r="C82" s="15">
        <v>1</v>
      </c>
      <c r="D82" s="15">
        <v>7</v>
      </c>
      <c r="E82" s="15">
        <v>14</v>
      </c>
      <c r="F82" s="15">
        <v>6</v>
      </c>
      <c r="G82" s="15">
        <v>2</v>
      </c>
      <c r="H82" s="119">
        <v>30</v>
      </c>
    </row>
    <row r="83" spans="1:8" x14ac:dyDescent="0.25">
      <c r="A83" s="81" t="s">
        <v>246</v>
      </c>
      <c r="B83" s="15"/>
      <c r="C83" s="15"/>
      <c r="D83" s="15"/>
      <c r="E83" s="15">
        <v>1</v>
      </c>
      <c r="F83" s="15">
        <v>12</v>
      </c>
      <c r="G83" s="15"/>
      <c r="H83" s="119">
        <v>13</v>
      </c>
    </row>
    <row r="84" spans="1:8" x14ac:dyDescent="0.25">
      <c r="A84" s="81" t="s">
        <v>247</v>
      </c>
      <c r="B84" s="15"/>
      <c r="C84" s="15"/>
      <c r="D84" s="15"/>
      <c r="E84" s="15"/>
      <c r="F84" s="15">
        <v>1</v>
      </c>
      <c r="G84" s="15">
        <v>1</v>
      </c>
      <c r="H84" s="119">
        <v>2</v>
      </c>
    </row>
    <row r="85" spans="1:8" x14ac:dyDescent="0.25">
      <c r="A85" t="s">
        <v>71</v>
      </c>
      <c r="B85" s="15">
        <v>990</v>
      </c>
      <c r="C85" s="15">
        <v>100390</v>
      </c>
      <c r="D85" s="15">
        <v>126686</v>
      </c>
      <c r="E85" s="15">
        <v>152532</v>
      </c>
      <c r="F85" s="15">
        <v>161252</v>
      </c>
      <c r="G85" s="15">
        <v>37940</v>
      </c>
      <c r="H85" s="119">
        <v>579790</v>
      </c>
    </row>
  </sheetData>
  <mergeCells count="1">
    <mergeCell ref="A1:H1"/>
  </mergeCells>
  <conditionalFormatting pivot="1" sqref="B5:G84">
    <cfRule type="colorScale" priority="1">
      <colorScale>
        <cfvo type="percentile" val="25"/>
        <cfvo type="percentile" val="75"/>
        <cfvo type="percentile" val="95"/>
        <color rgb="FFE2F2E6"/>
        <color rgb="FFFFF8D5"/>
        <color rgb="FFFFB9B9"/>
      </colorScale>
    </cfRule>
  </conditionalFormatting>
  <pageMargins left="0.7" right="0.7" top="0.75" bottom="0.75" header="0.3" footer="0.3"/>
  <pageSetup paperSize="9" orientation="portrait" verticalDpi="0" r:id="rId2"/>
  <drawing r:id="rId3"/>
  <extLst>
    <ext xmlns:x14="http://schemas.microsoft.com/office/spreadsheetml/2009/9/main" uri="{A8765BA9-456A-4dab-B4F3-ACF838C121DE}">
      <x14:slicerList>
        <x14:slicer r:id="rId4"/>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384C1-BE6D-4871-A416-DFF30520C2F4}">
  <dimension ref="A1:U60"/>
  <sheetViews>
    <sheetView showGridLines="0" showRowColHeaders="0" workbookViewId="0">
      <selection activeCell="W21" sqref="W21"/>
    </sheetView>
  </sheetViews>
  <sheetFormatPr defaultRowHeight="15" x14ac:dyDescent="0.25"/>
  <cols>
    <col min="1" max="1" width="20.7109375" customWidth="1"/>
    <col min="2" max="10" width="8.7109375" customWidth="1"/>
    <col min="11" max="11" width="4.7109375" customWidth="1"/>
    <col min="12" max="12" width="20.7109375" customWidth="1"/>
    <col min="13" max="21" width="8.7109375" customWidth="1"/>
    <col min="22" max="26" width="4.7109375" customWidth="1"/>
  </cols>
  <sheetData>
    <row r="1" spans="1:21" x14ac:dyDescent="0.25">
      <c r="A1" s="138" t="str" vm="6">
        <f>CUBEVALUE("ThisWorkbookDataModel",CUBEMEMBER("ThisWorkbookDataModel","[Measures].[Participant Type by Age Group Sheet Label]"))</f>
        <v>Participant Type by Age Group: 2013 - 2018</v>
      </c>
      <c r="B1" s="138"/>
      <c r="C1" s="138"/>
      <c r="D1" s="138"/>
      <c r="E1" s="138"/>
      <c r="F1" s="138"/>
      <c r="G1" s="138"/>
      <c r="H1" s="138"/>
      <c r="I1" s="138"/>
      <c r="J1" s="138"/>
      <c r="K1" s="138"/>
      <c r="L1" s="138"/>
      <c r="M1" s="138"/>
      <c r="N1" s="138"/>
      <c r="O1" s="138"/>
      <c r="P1" s="138"/>
      <c r="Q1" s="138"/>
      <c r="R1" s="138"/>
      <c r="S1" s="138"/>
      <c r="T1" s="138"/>
      <c r="U1" s="138"/>
    </row>
    <row r="2" spans="1:21" x14ac:dyDescent="0.25">
      <c r="A2" s="140" t="s">
        <v>372</v>
      </c>
      <c r="B2" s="140"/>
      <c r="C2" s="140"/>
      <c r="D2" s="140"/>
      <c r="E2" s="140"/>
      <c r="F2" s="140"/>
      <c r="G2" s="140"/>
      <c r="H2" s="140"/>
      <c r="I2" s="140"/>
      <c r="J2" s="140"/>
      <c r="K2" s="140"/>
      <c r="L2" s="140"/>
      <c r="M2" s="140"/>
      <c r="N2" s="140"/>
      <c r="O2" s="140"/>
      <c r="P2" s="140"/>
      <c r="Q2" s="140"/>
      <c r="R2" s="140"/>
      <c r="S2" s="140"/>
      <c r="T2" s="140"/>
      <c r="U2" s="140"/>
    </row>
    <row r="3" spans="1:21" x14ac:dyDescent="0.25">
      <c r="A3" s="22"/>
      <c r="B3" s="138" t="s">
        <v>368</v>
      </c>
      <c r="C3" s="138"/>
      <c r="D3" s="138"/>
      <c r="E3" s="138"/>
      <c r="F3" s="138"/>
      <c r="G3" s="138"/>
      <c r="H3" s="138"/>
      <c r="I3" s="138"/>
      <c r="J3" s="96"/>
      <c r="L3" s="22"/>
      <c r="M3" s="138" t="s">
        <v>370</v>
      </c>
      <c r="N3" s="138"/>
      <c r="O3" s="138"/>
      <c r="P3" s="138"/>
      <c r="Q3" s="138"/>
      <c r="R3" s="138"/>
      <c r="S3" s="138"/>
      <c r="T3" s="138"/>
      <c r="U3" s="98"/>
    </row>
    <row r="4" spans="1:21" x14ac:dyDescent="0.25">
      <c r="A4" s="27" t="s">
        <v>271</v>
      </c>
      <c r="B4" s="97" t="s">
        <v>342</v>
      </c>
      <c r="C4" s="97" t="s">
        <v>343</v>
      </c>
      <c r="D4" s="97" t="s">
        <v>344</v>
      </c>
      <c r="E4" s="97" t="s">
        <v>345</v>
      </c>
      <c r="F4" s="97" t="s">
        <v>346</v>
      </c>
      <c r="G4" s="97" t="s">
        <v>347</v>
      </c>
      <c r="H4" s="97" t="s">
        <v>348</v>
      </c>
      <c r="I4" s="97" t="s">
        <v>349</v>
      </c>
      <c r="J4" s="97" t="s">
        <v>296</v>
      </c>
      <c r="L4" s="27" t="s">
        <v>271</v>
      </c>
      <c r="M4" s="99" t="s">
        <v>342</v>
      </c>
      <c r="N4" s="99" t="s">
        <v>343</v>
      </c>
      <c r="O4" s="99" t="s">
        <v>344</v>
      </c>
      <c r="P4" s="99" t="s">
        <v>345</v>
      </c>
      <c r="Q4" s="99" t="s">
        <v>346</v>
      </c>
      <c r="R4" s="99" t="s">
        <v>347</v>
      </c>
      <c r="S4" s="99" t="s">
        <v>348</v>
      </c>
      <c r="T4" s="99" t="s">
        <v>349</v>
      </c>
      <c r="U4" s="99" t="s">
        <v>296</v>
      </c>
    </row>
    <row r="5" spans="1:21" hidden="1" x14ac:dyDescent="0.25"/>
    <row r="6" spans="1:21" hidden="1" x14ac:dyDescent="0.25"/>
    <row r="7" spans="1:21" hidden="1" x14ac:dyDescent="0.25">
      <c r="A7" s="3" t="s">
        <v>367</v>
      </c>
      <c r="B7" s="3" t="s">
        <v>87</v>
      </c>
      <c r="L7" s="3" t="s">
        <v>369</v>
      </c>
      <c r="M7" s="3" t="s">
        <v>87</v>
      </c>
    </row>
    <row r="8" spans="1:21" hidden="1" x14ac:dyDescent="0.25">
      <c r="A8" s="3" t="s">
        <v>70</v>
      </c>
      <c r="B8" s="15" t="s">
        <v>342</v>
      </c>
      <c r="C8" s="15" t="s">
        <v>343</v>
      </c>
      <c r="D8" s="15" t="s">
        <v>344</v>
      </c>
      <c r="E8" s="15" t="s">
        <v>345</v>
      </c>
      <c r="F8" s="15" t="s">
        <v>346</v>
      </c>
      <c r="G8" s="15" t="s">
        <v>347</v>
      </c>
      <c r="H8" s="15" t="s">
        <v>348</v>
      </c>
      <c r="I8" s="15" t="s">
        <v>349</v>
      </c>
      <c r="J8" s="119" t="s">
        <v>71</v>
      </c>
      <c r="L8" s="3" t="s">
        <v>70</v>
      </c>
      <c r="M8" s="15" t="s">
        <v>342</v>
      </c>
      <c r="N8" s="15" t="s">
        <v>343</v>
      </c>
      <c r="O8" s="15" t="s">
        <v>344</v>
      </c>
      <c r="P8" s="15" t="s">
        <v>345</v>
      </c>
      <c r="Q8" s="15" t="s">
        <v>346</v>
      </c>
      <c r="R8" s="15" t="s">
        <v>347</v>
      </c>
      <c r="S8" s="15" t="s">
        <v>348</v>
      </c>
      <c r="T8" s="15" t="s">
        <v>349</v>
      </c>
      <c r="U8" s="119" t="s">
        <v>71</v>
      </c>
    </row>
    <row r="9" spans="1:21" x14ac:dyDescent="0.25">
      <c r="A9" s="81" t="s">
        <v>120</v>
      </c>
      <c r="B9" s="15">
        <v>17</v>
      </c>
      <c r="C9" s="15">
        <v>713</v>
      </c>
      <c r="D9" s="15">
        <v>6171</v>
      </c>
      <c r="E9" s="15">
        <v>2149</v>
      </c>
      <c r="F9" s="15">
        <v>1143</v>
      </c>
      <c r="G9" s="15">
        <v>523</v>
      </c>
      <c r="H9" s="15">
        <v>253</v>
      </c>
      <c r="I9" s="15">
        <v>127</v>
      </c>
      <c r="J9" s="119">
        <v>11096</v>
      </c>
      <c r="L9" s="81" t="s">
        <v>138</v>
      </c>
      <c r="M9" s="15">
        <v>143</v>
      </c>
      <c r="N9" s="15">
        <v>1945</v>
      </c>
      <c r="O9" s="15">
        <v>7119</v>
      </c>
      <c r="P9" s="15">
        <v>4486</v>
      </c>
      <c r="Q9" s="15">
        <v>1606</v>
      </c>
      <c r="R9" s="15">
        <v>624</v>
      </c>
      <c r="S9" s="15">
        <v>286</v>
      </c>
      <c r="T9" s="15">
        <v>137</v>
      </c>
      <c r="U9" s="119">
        <v>16346</v>
      </c>
    </row>
    <row r="10" spans="1:21" x14ac:dyDescent="0.25">
      <c r="A10" s="81" t="s">
        <v>165</v>
      </c>
      <c r="B10" s="15">
        <v>34</v>
      </c>
      <c r="C10" s="15">
        <v>762</v>
      </c>
      <c r="D10" s="15">
        <v>6884</v>
      </c>
      <c r="E10" s="15">
        <v>1721</v>
      </c>
      <c r="F10" s="15">
        <v>879</v>
      </c>
      <c r="G10" s="15">
        <v>445</v>
      </c>
      <c r="H10" s="15">
        <v>208</v>
      </c>
      <c r="I10" s="15">
        <v>113</v>
      </c>
      <c r="J10" s="119">
        <v>11046</v>
      </c>
      <c r="L10" s="81" t="s">
        <v>120</v>
      </c>
      <c r="M10" s="15">
        <v>180</v>
      </c>
      <c r="N10" s="15">
        <v>762</v>
      </c>
      <c r="O10" s="15">
        <v>6432</v>
      </c>
      <c r="P10" s="15">
        <v>1715</v>
      </c>
      <c r="Q10" s="15">
        <v>904</v>
      </c>
      <c r="R10" s="15">
        <v>490</v>
      </c>
      <c r="S10" s="15">
        <v>271</v>
      </c>
      <c r="T10" s="15">
        <v>190</v>
      </c>
      <c r="U10" s="119">
        <v>10944</v>
      </c>
    </row>
    <row r="11" spans="1:21" x14ac:dyDescent="0.25">
      <c r="A11" s="81" t="s">
        <v>134</v>
      </c>
      <c r="B11" s="15">
        <v>35</v>
      </c>
      <c r="C11" s="15">
        <v>993</v>
      </c>
      <c r="D11" s="15">
        <v>5442</v>
      </c>
      <c r="E11" s="15">
        <v>1905</v>
      </c>
      <c r="F11" s="15">
        <v>809</v>
      </c>
      <c r="G11" s="15">
        <v>496</v>
      </c>
      <c r="H11" s="15">
        <v>303</v>
      </c>
      <c r="I11" s="15">
        <v>202</v>
      </c>
      <c r="J11" s="119">
        <v>10185</v>
      </c>
      <c r="L11" s="81" t="s">
        <v>165</v>
      </c>
      <c r="M11" s="15">
        <v>363</v>
      </c>
      <c r="N11" s="15">
        <v>599</v>
      </c>
      <c r="O11" s="15">
        <v>5856</v>
      </c>
      <c r="P11" s="15">
        <v>1471</v>
      </c>
      <c r="Q11" s="15">
        <v>883</v>
      </c>
      <c r="R11" s="15">
        <v>537</v>
      </c>
      <c r="S11" s="15">
        <v>302</v>
      </c>
      <c r="T11" s="15">
        <v>197</v>
      </c>
      <c r="U11" s="119">
        <v>10208</v>
      </c>
    </row>
    <row r="12" spans="1:21" x14ac:dyDescent="0.25">
      <c r="A12" s="81" t="s">
        <v>157</v>
      </c>
      <c r="B12" s="15">
        <v>9</v>
      </c>
      <c r="C12" s="15">
        <v>567</v>
      </c>
      <c r="D12" s="15">
        <v>3942</v>
      </c>
      <c r="E12" s="15">
        <v>1769</v>
      </c>
      <c r="F12" s="15">
        <v>751</v>
      </c>
      <c r="G12" s="15">
        <v>427</v>
      </c>
      <c r="H12" s="15">
        <v>178</v>
      </c>
      <c r="I12" s="15">
        <v>75</v>
      </c>
      <c r="J12" s="119">
        <v>7718</v>
      </c>
      <c r="L12" s="81" t="s">
        <v>134</v>
      </c>
      <c r="M12" s="15">
        <v>256</v>
      </c>
      <c r="N12" s="15">
        <v>878</v>
      </c>
      <c r="O12" s="15">
        <v>5463</v>
      </c>
      <c r="P12" s="15">
        <v>1478</v>
      </c>
      <c r="Q12" s="15">
        <v>764</v>
      </c>
      <c r="R12" s="15">
        <v>461</v>
      </c>
      <c r="S12" s="15">
        <v>270</v>
      </c>
      <c r="T12" s="15">
        <v>244</v>
      </c>
      <c r="U12" s="119">
        <v>9814</v>
      </c>
    </row>
    <row r="13" spans="1:21" x14ac:dyDescent="0.25">
      <c r="A13" s="81" t="s">
        <v>125</v>
      </c>
      <c r="B13" s="15">
        <v>32</v>
      </c>
      <c r="C13" s="15">
        <v>530</v>
      </c>
      <c r="D13" s="15">
        <v>3830</v>
      </c>
      <c r="E13" s="15">
        <v>1261</v>
      </c>
      <c r="F13" s="15">
        <v>537</v>
      </c>
      <c r="G13" s="15">
        <v>266</v>
      </c>
      <c r="H13" s="15">
        <v>131</v>
      </c>
      <c r="I13" s="15">
        <v>86</v>
      </c>
      <c r="J13" s="119">
        <v>6673</v>
      </c>
      <c r="L13" s="81" t="s">
        <v>125</v>
      </c>
      <c r="M13" s="15">
        <v>191</v>
      </c>
      <c r="N13" s="15">
        <v>635</v>
      </c>
      <c r="O13" s="15">
        <v>3794</v>
      </c>
      <c r="P13" s="15">
        <v>1435</v>
      </c>
      <c r="Q13" s="15">
        <v>675</v>
      </c>
      <c r="R13" s="15">
        <v>411</v>
      </c>
      <c r="S13" s="15">
        <v>218</v>
      </c>
      <c r="T13" s="15">
        <v>120</v>
      </c>
      <c r="U13" s="119">
        <v>7479</v>
      </c>
    </row>
    <row r="14" spans="1:21" x14ac:dyDescent="0.25">
      <c r="A14" s="81" t="s">
        <v>124</v>
      </c>
      <c r="B14" s="15">
        <v>22</v>
      </c>
      <c r="C14" s="15">
        <v>526</v>
      </c>
      <c r="D14" s="15">
        <v>3671</v>
      </c>
      <c r="E14" s="15">
        <v>1240</v>
      </c>
      <c r="F14" s="15">
        <v>487</v>
      </c>
      <c r="G14" s="15">
        <v>263</v>
      </c>
      <c r="H14" s="15">
        <v>148</v>
      </c>
      <c r="I14" s="15">
        <v>68</v>
      </c>
      <c r="J14" s="119">
        <v>6425</v>
      </c>
      <c r="L14" s="81" t="s">
        <v>122</v>
      </c>
      <c r="M14" s="15">
        <v>131</v>
      </c>
      <c r="N14" s="15">
        <v>554</v>
      </c>
      <c r="O14" s="15">
        <v>3559</v>
      </c>
      <c r="P14" s="15">
        <v>1454</v>
      </c>
      <c r="Q14" s="15">
        <v>593</v>
      </c>
      <c r="R14" s="15">
        <v>379</v>
      </c>
      <c r="S14" s="15">
        <v>196</v>
      </c>
      <c r="T14" s="15">
        <v>108</v>
      </c>
      <c r="U14" s="119">
        <v>6974</v>
      </c>
    </row>
    <row r="15" spans="1:21" x14ac:dyDescent="0.25">
      <c r="A15" s="81" t="s">
        <v>135</v>
      </c>
      <c r="B15" s="15">
        <v>42</v>
      </c>
      <c r="C15" s="15">
        <v>565</v>
      </c>
      <c r="D15" s="15">
        <v>3584</v>
      </c>
      <c r="E15" s="15">
        <v>1177</v>
      </c>
      <c r="F15" s="15">
        <v>521</v>
      </c>
      <c r="G15" s="15">
        <v>270</v>
      </c>
      <c r="H15" s="15">
        <v>128</v>
      </c>
      <c r="I15" s="15">
        <v>59</v>
      </c>
      <c r="J15" s="119">
        <v>6346</v>
      </c>
      <c r="L15" s="81" t="s">
        <v>157</v>
      </c>
      <c r="M15" s="15">
        <v>69</v>
      </c>
      <c r="N15" s="15">
        <v>494</v>
      </c>
      <c r="O15" s="15">
        <v>3237</v>
      </c>
      <c r="P15" s="15">
        <v>1721</v>
      </c>
      <c r="Q15" s="15">
        <v>719</v>
      </c>
      <c r="R15" s="15">
        <v>362</v>
      </c>
      <c r="S15" s="15">
        <v>188</v>
      </c>
      <c r="T15" s="15">
        <v>92</v>
      </c>
      <c r="U15" s="119">
        <v>6882</v>
      </c>
    </row>
    <row r="16" spans="1:21" x14ac:dyDescent="0.25">
      <c r="A16" s="81" t="s">
        <v>143</v>
      </c>
      <c r="B16" s="15">
        <v>29</v>
      </c>
      <c r="C16" s="15">
        <v>590</v>
      </c>
      <c r="D16" s="15">
        <v>3640</v>
      </c>
      <c r="E16" s="15">
        <v>1202</v>
      </c>
      <c r="F16" s="15">
        <v>465</v>
      </c>
      <c r="G16" s="15">
        <v>198</v>
      </c>
      <c r="H16" s="15">
        <v>103</v>
      </c>
      <c r="I16" s="15">
        <v>39</v>
      </c>
      <c r="J16" s="119">
        <v>6266</v>
      </c>
      <c r="L16" s="81" t="s">
        <v>143</v>
      </c>
      <c r="M16" s="15">
        <v>150</v>
      </c>
      <c r="N16" s="15">
        <v>464</v>
      </c>
      <c r="O16" s="15">
        <v>3643</v>
      </c>
      <c r="P16" s="15">
        <v>1223</v>
      </c>
      <c r="Q16" s="15">
        <v>616</v>
      </c>
      <c r="R16" s="15">
        <v>316</v>
      </c>
      <c r="S16" s="15">
        <v>200</v>
      </c>
      <c r="T16" s="15">
        <v>89</v>
      </c>
      <c r="U16" s="119">
        <v>6701</v>
      </c>
    </row>
    <row r="17" spans="1:21" x14ac:dyDescent="0.25">
      <c r="A17" s="81" t="s">
        <v>138</v>
      </c>
      <c r="B17" s="15">
        <v>14</v>
      </c>
      <c r="C17" s="15">
        <v>532</v>
      </c>
      <c r="D17" s="15">
        <v>3665</v>
      </c>
      <c r="E17" s="15">
        <v>1118</v>
      </c>
      <c r="F17" s="15">
        <v>425</v>
      </c>
      <c r="G17" s="15">
        <v>202</v>
      </c>
      <c r="H17" s="15">
        <v>89</v>
      </c>
      <c r="I17" s="15">
        <v>46</v>
      </c>
      <c r="J17" s="119">
        <v>6091</v>
      </c>
      <c r="L17" s="81" t="s">
        <v>135</v>
      </c>
      <c r="M17" s="15">
        <v>222</v>
      </c>
      <c r="N17" s="15">
        <v>456</v>
      </c>
      <c r="O17" s="15">
        <v>3691</v>
      </c>
      <c r="P17" s="15">
        <v>1122</v>
      </c>
      <c r="Q17" s="15">
        <v>568</v>
      </c>
      <c r="R17" s="15">
        <v>303</v>
      </c>
      <c r="S17" s="15">
        <v>168</v>
      </c>
      <c r="T17" s="15">
        <v>129</v>
      </c>
      <c r="U17" s="119">
        <v>6659</v>
      </c>
    </row>
    <row r="18" spans="1:21" x14ac:dyDescent="0.25">
      <c r="A18" s="81" t="s">
        <v>122</v>
      </c>
      <c r="B18" s="15">
        <v>18</v>
      </c>
      <c r="C18" s="15">
        <v>392</v>
      </c>
      <c r="D18" s="15">
        <v>3511</v>
      </c>
      <c r="E18" s="15">
        <v>1088</v>
      </c>
      <c r="F18" s="15">
        <v>467</v>
      </c>
      <c r="G18" s="15">
        <v>288</v>
      </c>
      <c r="H18" s="15">
        <v>139</v>
      </c>
      <c r="I18" s="15">
        <v>63</v>
      </c>
      <c r="J18" s="119">
        <v>5966</v>
      </c>
      <c r="L18" s="81" t="s">
        <v>124</v>
      </c>
      <c r="M18" s="15">
        <v>191</v>
      </c>
      <c r="N18" s="15">
        <v>341</v>
      </c>
      <c r="O18" s="15">
        <v>3596</v>
      </c>
      <c r="P18" s="15">
        <v>1045</v>
      </c>
      <c r="Q18" s="15">
        <v>538</v>
      </c>
      <c r="R18" s="15">
        <v>274</v>
      </c>
      <c r="S18" s="15">
        <v>161</v>
      </c>
      <c r="T18" s="15">
        <v>146</v>
      </c>
      <c r="U18" s="119">
        <v>6292</v>
      </c>
    </row>
    <row r="19" spans="1:21" x14ac:dyDescent="0.25">
      <c r="A19" s="81" t="s">
        <v>162</v>
      </c>
      <c r="B19" s="15">
        <v>26</v>
      </c>
      <c r="C19" s="15">
        <v>461</v>
      </c>
      <c r="D19" s="15">
        <v>2927</v>
      </c>
      <c r="E19" s="15">
        <v>1114</v>
      </c>
      <c r="F19" s="15">
        <v>417</v>
      </c>
      <c r="G19" s="15">
        <v>219</v>
      </c>
      <c r="H19" s="15">
        <v>122</v>
      </c>
      <c r="I19" s="15">
        <v>50</v>
      </c>
      <c r="J19" s="119">
        <v>5336</v>
      </c>
      <c r="L19" s="81" t="s">
        <v>164</v>
      </c>
      <c r="M19" s="15">
        <v>159</v>
      </c>
      <c r="N19" s="15">
        <v>434</v>
      </c>
      <c r="O19" s="15">
        <v>3267</v>
      </c>
      <c r="P19" s="15">
        <v>745</v>
      </c>
      <c r="Q19" s="15">
        <v>384</v>
      </c>
      <c r="R19" s="15">
        <v>212</v>
      </c>
      <c r="S19" s="15">
        <v>128</v>
      </c>
      <c r="T19" s="15">
        <v>83</v>
      </c>
      <c r="U19" s="119">
        <v>5412</v>
      </c>
    </row>
    <row r="20" spans="1:21" x14ac:dyDescent="0.25">
      <c r="A20" s="81" t="s">
        <v>164</v>
      </c>
      <c r="B20" s="15">
        <v>26</v>
      </c>
      <c r="C20" s="15">
        <v>493</v>
      </c>
      <c r="D20" s="15">
        <v>3300</v>
      </c>
      <c r="E20" s="15">
        <v>717</v>
      </c>
      <c r="F20" s="15">
        <v>357</v>
      </c>
      <c r="G20" s="15">
        <v>188</v>
      </c>
      <c r="H20" s="15">
        <v>88</v>
      </c>
      <c r="I20" s="15">
        <v>47</v>
      </c>
      <c r="J20" s="119">
        <v>5216</v>
      </c>
      <c r="L20" s="81" t="s">
        <v>162</v>
      </c>
      <c r="M20" s="15">
        <v>140</v>
      </c>
      <c r="N20" s="15">
        <v>233</v>
      </c>
      <c r="O20" s="15">
        <v>3026</v>
      </c>
      <c r="P20" s="15">
        <v>627</v>
      </c>
      <c r="Q20" s="15">
        <v>323</v>
      </c>
      <c r="R20" s="15">
        <v>191</v>
      </c>
      <c r="S20" s="15">
        <v>138</v>
      </c>
      <c r="T20" s="15">
        <v>108</v>
      </c>
      <c r="U20" s="119">
        <v>4786</v>
      </c>
    </row>
    <row r="21" spans="1:21" x14ac:dyDescent="0.25">
      <c r="A21" s="81" t="s">
        <v>146</v>
      </c>
      <c r="B21" s="15">
        <v>2</v>
      </c>
      <c r="C21" s="15">
        <v>352</v>
      </c>
      <c r="D21" s="15">
        <v>2762</v>
      </c>
      <c r="E21" s="15">
        <v>1314</v>
      </c>
      <c r="F21" s="15">
        <v>459</v>
      </c>
      <c r="G21" s="15">
        <v>197</v>
      </c>
      <c r="H21" s="15">
        <v>60</v>
      </c>
      <c r="I21" s="15">
        <v>31</v>
      </c>
      <c r="J21" s="119">
        <v>5177</v>
      </c>
      <c r="L21" s="81" t="s">
        <v>150</v>
      </c>
      <c r="M21" s="15">
        <v>191</v>
      </c>
      <c r="N21" s="15">
        <v>296</v>
      </c>
      <c r="O21" s="15">
        <v>2258</v>
      </c>
      <c r="P21" s="15">
        <v>955</v>
      </c>
      <c r="Q21" s="15">
        <v>505</v>
      </c>
      <c r="R21" s="15">
        <v>246</v>
      </c>
      <c r="S21" s="15">
        <v>152</v>
      </c>
      <c r="T21" s="15">
        <v>96</v>
      </c>
      <c r="U21" s="119">
        <v>4699</v>
      </c>
    </row>
    <row r="22" spans="1:21" x14ac:dyDescent="0.25">
      <c r="A22" s="81" t="s">
        <v>147</v>
      </c>
      <c r="B22" s="15">
        <v>20</v>
      </c>
      <c r="C22" s="15">
        <v>371</v>
      </c>
      <c r="D22" s="15">
        <v>2502</v>
      </c>
      <c r="E22" s="15">
        <v>638</v>
      </c>
      <c r="F22" s="15">
        <v>338</v>
      </c>
      <c r="G22" s="15">
        <v>175</v>
      </c>
      <c r="H22" s="15">
        <v>93</v>
      </c>
      <c r="I22" s="15">
        <v>64</v>
      </c>
      <c r="J22" s="119">
        <v>4201</v>
      </c>
      <c r="L22" s="81" t="s">
        <v>145</v>
      </c>
      <c r="M22" s="15">
        <v>46</v>
      </c>
      <c r="N22" s="15">
        <v>235</v>
      </c>
      <c r="O22" s="15">
        <v>2473</v>
      </c>
      <c r="P22" s="15">
        <v>1095</v>
      </c>
      <c r="Q22" s="15">
        <v>456</v>
      </c>
      <c r="R22" s="15">
        <v>245</v>
      </c>
      <c r="S22" s="15">
        <v>86</v>
      </c>
      <c r="T22" s="15">
        <v>53</v>
      </c>
      <c r="U22" s="119">
        <v>4689</v>
      </c>
    </row>
    <row r="23" spans="1:21" x14ac:dyDescent="0.25">
      <c r="A23" s="81" t="s">
        <v>155</v>
      </c>
      <c r="B23" s="15">
        <v>6</v>
      </c>
      <c r="C23" s="15">
        <v>273</v>
      </c>
      <c r="D23" s="15">
        <v>2258</v>
      </c>
      <c r="E23" s="15">
        <v>1000</v>
      </c>
      <c r="F23" s="15">
        <v>378</v>
      </c>
      <c r="G23" s="15">
        <v>149</v>
      </c>
      <c r="H23" s="15">
        <v>63</v>
      </c>
      <c r="I23" s="15">
        <v>23</v>
      </c>
      <c r="J23" s="119">
        <v>4150</v>
      </c>
      <c r="L23" s="81" t="s">
        <v>127</v>
      </c>
      <c r="M23" s="15">
        <v>108</v>
      </c>
      <c r="N23" s="15">
        <v>252</v>
      </c>
      <c r="O23" s="15">
        <v>3014</v>
      </c>
      <c r="P23" s="15">
        <v>552</v>
      </c>
      <c r="Q23" s="15">
        <v>336</v>
      </c>
      <c r="R23" s="15">
        <v>189</v>
      </c>
      <c r="S23" s="15">
        <v>121</v>
      </c>
      <c r="T23" s="15">
        <v>102</v>
      </c>
      <c r="U23" s="119">
        <v>4674</v>
      </c>
    </row>
    <row r="24" spans="1:21" x14ac:dyDescent="0.25">
      <c r="A24" s="81" t="s">
        <v>139</v>
      </c>
      <c r="B24" s="15">
        <v>17</v>
      </c>
      <c r="C24" s="15">
        <v>327</v>
      </c>
      <c r="D24" s="15">
        <v>2076</v>
      </c>
      <c r="E24" s="15">
        <v>753</v>
      </c>
      <c r="F24" s="15">
        <v>377</v>
      </c>
      <c r="G24" s="15">
        <v>171</v>
      </c>
      <c r="H24" s="15">
        <v>91</v>
      </c>
      <c r="I24" s="15">
        <v>40</v>
      </c>
      <c r="J24" s="119">
        <v>3852</v>
      </c>
      <c r="L24" s="81" t="s">
        <v>168</v>
      </c>
      <c r="M24" s="15">
        <v>95</v>
      </c>
      <c r="N24" s="15">
        <v>382</v>
      </c>
      <c r="O24" s="15">
        <v>2636</v>
      </c>
      <c r="P24" s="15">
        <v>708</v>
      </c>
      <c r="Q24" s="15">
        <v>314</v>
      </c>
      <c r="R24" s="15">
        <v>190</v>
      </c>
      <c r="S24" s="15">
        <v>121</v>
      </c>
      <c r="T24" s="15">
        <v>63</v>
      </c>
      <c r="U24" s="119">
        <v>4509</v>
      </c>
    </row>
    <row r="25" spans="1:21" x14ac:dyDescent="0.25">
      <c r="A25" s="81" t="s">
        <v>127</v>
      </c>
      <c r="B25" s="15">
        <v>16</v>
      </c>
      <c r="C25" s="15">
        <v>265</v>
      </c>
      <c r="D25" s="15">
        <v>2236</v>
      </c>
      <c r="E25" s="15">
        <v>664</v>
      </c>
      <c r="F25" s="15">
        <v>323</v>
      </c>
      <c r="G25" s="15">
        <v>155</v>
      </c>
      <c r="H25" s="15">
        <v>93</v>
      </c>
      <c r="I25" s="15">
        <v>63</v>
      </c>
      <c r="J25" s="119">
        <v>3815</v>
      </c>
      <c r="L25" s="81" t="s">
        <v>147</v>
      </c>
      <c r="M25" s="15">
        <v>146</v>
      </c>
      <c r="N25" s="15">
        <v>340</v>
      </c>
      <c r="O25" s="15">
        <v>2163</v>
      </c>
      <c r="P25" s="15">
        <v>822</v>
      </c>
      <c r="Q25" s="15">
        <v>443</v>
      </c>
      <c r="R25" s="15">
        <v>246</v>
      </c>
      <c r="S25" s="15">
        <v>153</v>
      </c>
      <c r="T25" s="15">
        <v>110</v>
      </c>
      <c r="U25" s="119">
        <v>4423</v>
      </c>
    </row>
    <row r="26" spans="1:21" x14ac:dyDescent="0.25">
      <c r="A26" s="81" t="s">
        <v>150</v>
      </c>
      <c r="B26" s="15">
        <v>23</v>
      </c>
      <c r="C26" s="15">
        <v>333</v>
      </c>
      <c r="D26" s="15">
        <v>1820</v>
      </c>
      <c r="E26" s="15">
        <v>850</v>
      </c>
      <c r="F26" s="15">
        <v>411</v>
      </c>
      <c r="G26" s="15">
        <v>218</v>
      </c>
      <c r="H26" s="15">
        <v>102</v>
      </c>
      <c r="I26" s="15">
        <v>38</v>
      </c>
      <c r="J26" s="119">
        <v>3795</v>
      </c>
      <c r="L26" s="81" t="s">
        <v>139</v>
      </c>
      <c r="M26" s="15">
        <v>78</v>
      </c>
      <c r="N26" s="15">
        <v>333</v>
      </c>
      <c r="O26" s="15">
        <v>2191</v>
      </c>
      <c r="P26" s="15">
        <v>712</v>
      </c>
      <c r="Q26" s="15">
        <v>359</v>
      </c>
      <c r="R26" s="15">
        <v>217</v>
      </c>
      <c r="S26" s="15">
        <v>113</v>
      </c>
      <c r="T26" s="15">
        <v>88</v>
      </c>
      <c r="U26" s="119">
        <v>4091</v>
      </c>
    </row>
    <row r="27" spans="1:21" x14ac:dyDescent="0.25">
      <c r="A27" s="81" t="s">
        <v>168</v>
      </c>
      <c r="B27" s="15">
        <v>25</v>
      </c>
      <c r="C27" s="15">
        <v>328</v>
      </c>
      <c r="D27" s="15">
        <v>2202</v>
      </c>
      <c r="E27" s="15">
        <v>668</v>
      </c>
      <c r="F27" s="15">
        <v>276</v>
      </c>
      <c r="G27" s="15">
        <v>154</v>
      </c>
      <c r="H27" s="15">
        <v>91</v>
      </c>
      <c r="I27" s="15">
        <v>44</v>
      </c>
      <c r="J27" s="119">
        <v>3788</v>
      </c>
      <c r="L27" s="81" t="s">
        <v>155</v>
      </c>
      <c r="M27" s="15">
        <v>59</v>
      </c>
      <c r="N27" s="15">
        <v>275</v>
      </c>
      <c r="O27" s="15">
        <v>1752</v>
      </c>
      <c r="P27" s="15">
        <v>927</v>
      </c>
      <c r="Q27" s="15">
        <v>382</v>
      </c>
      <c r="R27" s="15">
        <v>149</v>
      </c>
      <c r="S27" s="15">
        <v>80</v>
      </c>
      <c r="T27" s="15">
        <v>38</v>
      </c>
      <c r="U27" s="119">
        <v>3662</v>
      </c>
    </row>
    <row r="28" spans="1:21" x14ac:dyDescent="0.25">
      <c r="A28" s="81" t="s">
        <v>142</v>
      </c>
      <c r="B28" s="15">
        <v>19</v>
      </c>
      <c r="C28" s="15">
        <v>253</v>
      </c>
      <c r="D28" s="15">
        <v>1793</v>
      </c>
      <c r="E28" s="15">
        <v>614</v>
      </c>
      <c r="F28" s="15">
        <v>381</v>
      </c>
      <c r="G28" s="15">
        <v>205</v>
      </c>
      <c r="H28" s="15">
        <v>108</v>
      </c>
      <c r="I28" s="15">
        <v>51</v>
      </c>
      <c r="J28" s="119">
        <v>3424</v>
      </c>
      <c r="L28" s="81" t="s">
        <v>171</v>
      </c>
      <c r="M28" s="15">
        <v>69</v>
      </c>
      <c r="N28" s="15">
        <v>245</v>
      </c>
      <c r="O28" s="15">
        <v>1323</v>
      </c>
      <c r="P28" s="15">
        <v>795</v>
      </c>
      <c r="Q28" s="15">
        <v>329</v>
      </c>
      <c r="R28" s="15">
        <v>192</v>
      </c>
      <c r="S28" s="15">
        <v>78</v>
      </c>
      <c r="T28" s="15">
        <v>46</v>
      </c>
      <c r="U28" s="119">
        <v>3077</v>
      </c>
    </row>
    <row r="29" spans="1:21" x14ac:dyDescent="0.25">
      <c r="A29" s="81" t="s">
        <v>169</v>
      </c>
      <c r="B29" s="15">
        <v>4</v>
      </c>
      <c r="C29" s="15">
        <v>340</v>
      </c>
      <c r="D29" s="15">
        <v>1748</v>
      </c>
      <c r="E29" s="15">
        <v>630</v>
      </c>
      <c r="F29" s="15">
        <v>322</v>
      </c>
      <c r="G29" s="15">
        <v>168</v>
      </c>
      <c r="H29" s="15">
        <v>90</v>
      </c>
      <c r="I29" s="15">
        <v>45</v>
      </c>
      <c r="J29" s="119">
        <v>3347</v>
      </c>
      <c r="L29" s="81" t="s">
        <v>149</v>
      </c>
      <c r="M29" s="15">
        <v>80</v>
      </c>
      <c r="N29" s="15">
        <v>160</v>
      </c>
      <c r="O29" s="15">
        <v>1758</v>
      </c>
      <c r="P29" s="15">
        <v>404</v>
      </c>
      <c r="Q29" s="15">
        <v>223</v>
      </c>
      <c r="R29" s="15">
        <v>110</v>
      </c>
      <c r="S29" s="15">
        <v>69</v>
      </c>
      <c r="T29" s="15">
        <v>67</v>
      </c>
      <c r="U29" s="119">
        <v>2871</v>
      </c>
    </row>
    <row r="30" spans="1:21" x14ac:dyDescent="0.25">
      <c r="A30" s="81" t="s">
        <v>145</v>
      </c>
      <c r="B30" s="15">
        <v>7</v>
      </c>
      <c r="C30" s="15">
        <v>210</v>
      </c>
      <c r="D30" s="15">
        <v>1606</v>
      </c>
      <c r="E30" s="15">
        <v>691</v>
      </c>
      <c r="F30" s="15">
        <v>285</v>
      </c>
      <c r="G30" s="15">
        <v>114</v>
      </c>
      <c r="H30" s="15">
        <v>50</v>
      </c>
      <c r="I30" s="15">
        <v>18</v>
      </c>
      <c r="J30" s="119">
        <v>2981</v>
      </c>
      <c r="L30" s="81" t="s">
        <v>142</v>
      </c>
      <c r="M30" s="15">
        <v>77</v>
      </c>
      <c r="N30" s="15">
        <v>203</v>
      </c>
      <c r="O30" s="15">
        <v>1628</v>
      </c>
      <c r="P30" s="15">
        <v>344</v>
      </c>
      <c r="Q30" s="15">
        <v>205</v>
      </c>
      <c r="R30" s="15">
        <v>133</v>
      </c>
      <c r="S30" s="15">
        <v>77</v>
      </c>
      <c r="T30" s="15">
        <v>63</v>
      </c>
      <c r="U30" s="119">
        <v>2730</v>
      </c>
    </row>
    <row r="31" spans="1:21" x14ac:dyDescent="0.25">
      <c r="A31" s="81" t="s">
        <v>171</v>
      </c>
      <c r="B31" s="15">
        <v>9</v>
      </c>
      <c r="C31" s="15">
        <v>320</v>
      </c>
      <c r="D31" s="15">
        <v>1478</v>
      </c>
      <c r="E31" s="15">
        <v>545</v>
      </c>
      <c r="F31" s="15">
        <v>233</v>
      </c>
      <c r="G31" s="15">
        <v>108</v>
      </c>
      <c r="H31" s="15">
        <v>78</v>
      </c>
      <c r="I31" s="15">
        <v>34</v>
      </c>
      <c r="J31" s="119">
        <v>2805</v>
      </c>
      <c r="L31" s="81" t="s">
        <v>169</v>
      </c>
      <c r="M31" s="15">
        <v>64</v>
      </c>
      <c r="N31" s="15">
        <v>172</v>
      </c>
      <c r="O31" s="15">
        <v>1269</v>
      </c>
      <c r="P31" s="15">
        <v>307</v>
      </c>
      <c r="Q31" s="15">
        <v>161</v>
      </c>
      <c r="R31" s="15">
        <v>128</v>
      </c>
      <c r="S31" s="15">
        <v>73</v>
      </c>
      <c r="T31" s="15">
        <v>60</v>
      </c>
      <c r="U31" s="119">
        <v>2234</v>
      </c>
    </row>
    <row r="32" spans="1:21" x14ac:dyDescent="0.25">
      <c r="A32" s="81" t="s">
        <v>149</v>
      </c>
      <c r="B32" s="15">
        <v>18</v>
      </c>
      <c r="C32" s="15">
        <v>176</v>
      </c>
      <c r="D32" s="15">
        <v>1601</v>
      </c>
      <c r="E32" s="15">
        <v>494</v>
      </c>
      <c r="F32" s="15">
        <v>225</v>
      </c>
      <c r="G32" s="15">
        <v>116</v>
      </c>
      <c r="H32" s="15">
        <v>63</v>
      </c>
      <c r="I32" s="15">
        <v>29</v>
      </c>
      <c r="J32" s="119">
        <v>2722</v>
      </c>
      <c r="L32" s="81" t="s">
        <v>146</v>
      </c>
      <c r="M32" s="15">
        <v>34</v>
      </c>
      <c r="N32" s="15">
        <v>120</v>
      </c>
      <c r="O32" s="15">
        <v>1444</v>
      </c>
      <c r="P32" s="15">
        <v>362</v>
      </c>
      <c r="Q32" s="15">
        <v>137</v>
      </c>
      <c r="R32" s="15">
        <v>62</v>
      </c>
      <c r="S32" s="15">
        <v>21</v>
      </c>
      <c r="T32" s="15">
        <v>33</v>
      </c>
      <c r="U32" s="119">
        <v>2213</v>
      </c>
    </row>
    <row r="33" spans="1:21" x14ac:dyDescent="0.25">
      <c r="A33" s="81" t="s">
        <v>159</v>
      </c>
      <c r="B33" s="15">
        <v>6</v>
      </c>
      <c r="C33" s="15">
        <v>229</v>
      </c>
      <c r="D33" s="15">
        <v>1311</v>
      </c>
      <c r="E33" s="15">
        <v>474</v>
      </c>
      <c r="F33" s="15">
        <v>269</v>
      </c>
      <c r="G33" s="15">
        <v>131</v>
      </c>
      <c r="H33" s="15">
        <v>67</v>
      </c>
      <c r="I33" s="15">
        <v>32</v>
      </c>
      <c r="J33" s="119">
        <v>2519</v>
      </c>
      <c r="L33" s="81" t="s">
        <v>130</v>
      </c>
      <c r="M33" s="15">
        <v>60</v>
      </c>
      <c r="N33" s="15">
        <v>131</v>
      </c>
      <c r="O33" s="15">
        <v>1154</v>
      </c>
      <c r="P33" s="15">
        <v>357</v>
      </c>
      <c r="Q33" s="15">
        <v>212</v>
      </c>
      <c r="R33" s="15">
        <v>116</v>
      </c>
      <c r="S33" s="15">
        <v>83</v>
      </c>
      <c r="T33" s="15">
        <v>50</v>
      </c>
      <c r="U33" s="119">
        <v>2163</v>
      </c>
    </row>
    <row r="34" spans="1:21" x14ac:dyDescent="0.25">
      <c r="A34" s="81" t="s">
        <v>131</v>
      </c>
      <c r="B34" s="15">
        <v>1</v>
      </c>
      <c r="C34" s="15">
        <v>141</v>
      </c>
      <c r="D34" s="15">
        <v>1299</v>
      </c>
      <c r="E34" s="15">
        <v>589</v>
      </c>
      <c r="F34" s="15">
        <v>263</v>
      </c>
      <c r="G34" s="15">
        <v>108</v>
      </c>
      <c r="H34" s="15">
        <v>34</v>
      </c>
      <c r="I34" s="15">
        <v>18</v>
      </c>
      <c r="J34" s="119">
        <v>2453</v>
      </c>
      <c r="L34" s="81" t="s">
        <v>159</v>
      </c>
      <c r="M34" s="15">
        <v>50</v>
      </c>
      <c r="N34" s="15">
        <v>117</v>
      </c>
      <c r="O34" s="15">
        <v>987</v>
      </c>
      <c r="P34" s="15">
        <v>274</v>
      </c>
      <c r="Q34" s="15">
        <v>178</v>
      </c>
      <c r="R34" s="15">
        <v>98</v>
      </c>
      <c r="S34" s="15">
        <v>52</v>
      </c>
      <c r="T34" s="15">
        <v>41</v>
      </c>
      <c r="U34" s="119">
        <v>1797</v>
      </c>
    </row>
    <row r="35" spans="1:21" x14ac:dyDescent="0.25">
      <c r="A35" s="81" t="s">
        <v>130</v>
      </c>
      <c r="B35" s="15">
        <v>11</v>
      </c>
      <c r="C35" s="15">
        <v>151</v>
      </c>
      <c r="D35" s="15">
        <v>1159</v>
      </c>
      <c r="E35" s="15">
        <v>393</v>
      </c>
      <c r="F35" s="15">
        <v>200</v>
      </c>
      <c r="G35" s="15">
        <v>125</v>
      </c>
      <c r="H35" s="15">
        <v>69</v>
      </c>
      <c r="I35" s="15">
        <v>37</v>
      </c>
      <c r="J35" s="119">
        <v>2145</v>
      </c>
      <c r="L35" s="81" t="s">
        <v>129</v>
      </c>
      <c r="M35" s="15">
        <v>44</v>
      </c>
      <c r="N35" s="15">
        <v>111</v>
      </c>
      <c r="O35" s="15">
        <v>959</v>
      </c>
      <c r="P35" s="15">
        <v>243</v>
      </c>
      <c r="Q35" s="15">
        <v>154</v>
      </c>
      <c r="R35" s="15">
        <v>100</v>
      </c>
      <c r="S35" s="15">
        <v>63</v>
      </c>
      <c r="T35" s="15">
        <v>50</v>
      </c>
      <c r="U35" s="119">
        <v>1724</v>
      </c>
    </row>
    <row r="36" spans="1:21" x14ac:dyDescent="0.25">
      <c r="A36" s="81" t="s">
        <v>123</v>
      </c>
      <c r="B36" s="15">
        <v>9</v>
      </c>
      <c r="C36" s="15">
        <v>178</v>
      </c>
      <c r="D36" s="15">
        <v>954</v>
      </c>
      <c r="E36" s="15">
        <v>514</v>
      </c>
      <c r="F36" s="15">
        <v>263</v>
      </c>
      <c r="G36" s="15">
        <v>122</v>
      </c>
      <c r="H36" s="15">
        <v>59</v>
      </c>
      <c r="I36" s="15">
        <v>21</v>
      </c>
      <c r="J36" s="119">
        <v>2120</v>
      </c>
      <c r="L36" s="81" t="s">
        <v>131</v>
      </c>
      <c r="M36" s="15">
        <v>24</v>
      </c>
      <c r="N36" s="15">
        <v>97</v>
      </c>
      <c r="O36" s="15">
        <v>950</v>
      </c>
      <c r="P36" s="15">
        <v>308</v>
      </c>
      <c r="Q36" s="15">
        <v>150</v>
      </c>
      <c r="R36" s="15">
        <v>60</v>
      </c>
      <c r="S36" s="15">
        <v>31</v>
      </c>
      <c r="T36" s="15">
        <v>17</v>
      </c>
      <c r="U36" s="119">
        <v>1637</v>
      </c>
    </row>
    <row r="37" spans="1:21" x14ac:dyDescent="0.25">
      <c r="A37" s="81" t="s">
        <v>160</v>
      </c>
      <c r="B37" s="15">
        <v>5</v>
      </c>
      <c r="C37" s="15">
        <v>104</v>
      </c>
      <c r="D37" s="15">
        <v>859</v>
      </c>
      <c r="E37" s="15">
        <v>453</v>
      </c>
      <c r="F37" s="15">
        <v>276</v>
      </c>
      <c r="G37" s="15">
        <v>138</v>
      </c>
      <c r="H37" s="15">
        <v>83</v>
      </c>
      <c r="I37" s="15">
        <v>41</v>
      </c>
      <c r="J37" s="119">
        <v>1959</v>
      </c>
      <c r="L37" s="81" t="s">
        <v>133</v>
      </c>
      <c r="M37" s="15">
        <v>21</v>
      </c>
      <c r="N37" s="15">
        <v>100</v>
      </c>
      <c r="O37" s="15">
        <v>1182</v>
      </c>
      <c r="P37" s="15">
        <v>135</v>
      </c>
      <c r="Q37" s="15">
        <v>53</v>
      </c>
      <c r="R37" s="15">
        <v>35</v>
      </c>
      <c r="S37" s="15">
        <v>15</v>
      </c>
      <c r="T37" s="15">
        <v>5</v>
      </c>
      <c r="U37" s="119">
        <v>1546</v>
      </c>
    </row>
    <row r="38" spans="1:21" x14ac:dyDescent="0.25">
      <c r="A38" s="81" t="s">
        <v>140</v>
      </c>
      <c r="B38" s="15">
        <v>3</v>
      </c>
      <c r="C38" s="15">
        <v>201</v>
      </c>
      <c r="D38" s="15">
        <v>777</v>
      </c>
      <c r="E38" s="15">
        <v>385</v>
      </c>
      <c r="F38" s="15">
        <v>178</v>
      </c>
      <c r="G38" s="15">
        <v>84</v>
      </c>
      <c r="H38" s="15">
        <v>36</v>
      </c>
      <c r="I38" s="15">
        <v>12</v>
      </c>
      <c r="J38" s="119">
        <v>1676</v>
      </c>
      <c r="L38" s="81" t="s">
        <v>153</v>
      </c>
      <c r="M38" s="15">
        <v>37</v>
      </c>
      <c r="N38" s="15">
        <v>83</v>
      </c>
      <c r="O38" s="15">
        <v>879</v>
      </c>
      <c r="P38" s="15">
        <v>180</v>
      </c>
      <c r="Q38" s="15">
        <v>114</v>
      </c>
      <c r="R38" s="15">
        <v>90</v>
      </c>
      <c r="S38" s="15">
        <v>44</v>
      </c>
      <c r="T38" s="15">
        <v>30</v>
      </c>
      <c r="U38" s="119">
        <v>1457</v>
      </c>
    </row>
    <row r="39" spans="1:21" x14ac:dyDescent="0.25">
      <c r="A39" s="81" t="s">
        <v>148</v>
      </c>
      <c r="B39" s="15">
        <v>9</v>
      </c>
      <c r="C39" s="15">
        <v>139</v>
      </c>
      <c r="D39" s="15">
        <v>777</v>
      </c>
      <c r="E39" s="15">
        <v>366</v>
      </c>
      <c r="F39" s="15">
        <v>176</v>
      </c>
      <c r="G39" s="15">
        <v>92</v>
      </c>
      <c r="H39" s="15">
        <v>41</v>
      </c>
      <c r="I39" s="15">
        <v>18</v>
      </c>
      <c r="J39" s="119">
        <v>1618</v>
      </c>
      <c r="L39" s="81" t="s">
        <v>123</v>
      </c>
      <c r="M39" s="15">
        <v>34</v>
      </c>
      <c r="N39" s="15">
        <v>87</v>
      </c>
      <c r="O39" s="15">
        <v>712</v>
      </c>
      <c r="P39" s="15">
        <v>230</v>
      </c>
      <c r="Q39" s="15">
        <v>121</v>
      </c>
      <c r="R39" s="15">
        <v>76</v>
      </c>
      <c r="S39" s="15">
        <v>39</v>
      </c>
      <c r="T39" s="15">
        <v>32</v>
      </c>
      <c r="U39" s="119">
        <v>1331</v>
      </c>
    </row>
    <row r="40" spans="1:21" x14ac:dyDescent="0.25">
      <c r="A40" s="81" t="s">
        <v>129</v>
      </c>
      <c r="B40" s="15">
        <v>11</v>
      </c>
      <c r="C40" s="15">
        <v>73</v>
      </c>
      <c r="D40" s="15">
        <v>804</v>
      </c>
      <c r="E40" s="15">
        <v>307</v>
      </c>
      <c r="F40" s="15">
        <v>155</v>
      </c>
      <c r="G40" s="15">
        <v>98</v>
      </c>
      <c r="H40" s="15">
        <v>44</v>
      </c>
      <c r="I40" s="15">
        <v>30</v>
      </c>
      <c r="J40" s="119">
        <v>1522</v>
      </c>
      <c r="L40" s="81" t="s">
        <v>141</v>
      </c>
      <c r="M40" s="15">
        <v>38</v>
      </c>
      <c r="N40" s="15">
        <v>87</v>
      </c>
      <c r="O40" s="15">
        <v>631</v>
      </c>
      <c r="P40" s="15">
        <v>253</v>
      </c>
      <c r="Q40" s="15">
        <v>141</v>
      </c>
      <c r="R40" s="15">
        <v>97</v>
      </c>
      <c r="S40" s="15">
        <v>52</v>
      </c>
      <c r="T40" s="15">
        <v>28</v>
      </c>
      <c r="U40" s="119">
        <v>1327</v>
      </c>
    </row>
    <row r="41" spans="1:21" x14ac:dyDescent="0.25">
      <c r="A41" s="81" t="s">
        <v>133</v>
      </c>
      <c r="B41" s="15">
        <v>2</v>
      </c>
      <c r="C41" s="15">
        <v>81</v>
      </c>
      <c r="D41" s="15">
        <v>1194</v>
      </c>
      <c r="E41" s="15">
        <v>129</v>
      </c>
      <c r="F41" s="15">
        <v>53</v>
      </c>
      <c r="G41" s="15">
        <v>14</v>
      </c>
      <c r="H41" s="15">
        <v>6</v>
      </c>
      <c r="I41" s="15">
        <v>3</v>
      </c>
      <c r="J41" s="119">
        <v>1482</v>
      </c>
      <c r="L41" s="81" t="s">
        <v>160</v>
      </c>
      <c r="M41" s="15">
        <v>36</v>
      </c>
      <c r="N41" s="15">
        <v>64</v>
      </c>
      <c r="O41" s="15">
        <v>595</v>
      </c>
      <c r="P41" s="15">
        <v>183</v>
      </c>
      <c r="Q41" s="15">
        <v>124</v>
      </c>
      <c r="R41" s="15">
        <v>79</v>
      </c>
      <c r="S41" s="15">
        <v>42</v>
      </c>
      <c r="T41" s="15">
        <v>37</v>
      </c>
      <c r="U41" s="119">
        <v>1160</v>
      </c>
    </row>
    <row r="42" spans="1:21" x14ac:dyDescent="0.25">
      <c r="A42" s="81" t="s">
        <v>170</v>
      </c>
      <c r="B42" s="15">
        <v>11</v>
      </c>
      <c r="C42" s="15">
        <v>40</v>
      </c>
      <c r="D42" s="15">
        <v>696</v>
      </c>
      <c r="E42" s="15">
        <v>315</v>
      </c>
      <c r="F42" s="15">
        <v>173</v>
      </c>
      <c r="G42" s="15">
        <v>104</v>
      </c>
      <c r="H42" s="15">
        <v>45</v>
      </c>
      <c r="I42" s="15">
        <v>27</v>
      </c>
      <c r="J42" s="119">
        <v>1411</v>
      </c>
      <c r="L42" s="81" t="s">
        <v>148</v>
      </c>
      <c r="M42" s="15">
        <v>30</v>
      </c>
      <c r="N42" s="15">
        <v>95</v>
      </c>
      <c r="O42" s="15">
        <v>599</v>
      </c>
      <c r="P42" s="15">
        <v>186</v>
      </c>
      <c r="Q42" s="15">
        <v>102</v>
      </c>
      <c r="R42" s="15">
        <v>71</v>
      </c>
      <c r="S42" s="15">
        <v>31</v>
      </c>
      <c r="T42" s="15">
        <v>27</v>
      </c>
      <c r="U42" s="119">
        <v>1141</v>
      </c>
    </row>
    <row r="43" spans="1:21" x14ac:dyDescent="0.25">
      <c r="A43" s="81" t="s">
        <v>153</v>
      </c>
      <c r="B43" s="15">
        <v>1</v>
      </c>
      <c r="C43" s="15">
        <v>71</v>
      </c>
      <c r="D43" s="15">
        <v>843</v>
      </c>
      <c r="E43" s="15">
        <v>239</v>
      </c>
      <c r="F43" s="15">
        <v>114</v>
      </c>
      <c r="G43" s="15">
        <v>78</v>
      </c>
      <c r="H43" s="15">
        <v>34</v>
      </c>
      <c r="I43" s="15">
        <v>21</v>
      </c>
      <c r="J43" s="119">
        <v>1401</v>
      </c>
      <c r="L43" s="81" t="s">
        <v>132</v>
      </c>
      <c r="M43" s="15">
        <v>16</v>
      </c>
      <c r="N43" s="15">
        <v>105</v>
      </c>
      <c r="O43" s="15">
        <v>519</v>
      </c>
      <c r="P43" s="15">
        <v>279</v>
      </c>
      <c r="Q43" s="15">
        <v>121</v>
      </c>
      <c r="R43" s="15">
        <v>51</v>
      </c>
      <c r="S43" s="15">
        <v>22</v>
      </c>
      <c r="T43" s="15">
        <v>15</v>
      </c>
      <c r="U43" s="119">
        <v>1128</v>
      </c>
    </row>
    <row r="44" spans="1:21" x14ac:dyDescent="0.25">
      <c r="A44" s="81" t="s">
        <v>141</v>
      </c>
      <c r="B44" s="15">
        <v>6</v>
      </c>
      <c r="C44" s="15">
        <v>125</v>
      </c>
      <c r="D44" s="15">
        <v>673</v>
      </c>
      <c r="E44" s="15">
        <v>294</v>
      </c>
      <c r="F44" s="15">
        <v>150</v>
      </c>
      <c r="G44" s="15">
        <v>68</v>
      </c>
      <c r="H44" s="15">
        <v>27</v>
      </c>
      <c r="I44" s="15">
        <v>15</v>
      </c>
      <c r="J44" s="119">
        <v>1358</v>
      </c>
      <c r="L44" s="81" t="s">
        <v>140</v>
      </c>
      <c r="M44" s="15">
        <v>27</v>
      </c>
      <c r="N44" s="15">
        <v>98</v>
      </c>
      <c r="O44" s="15">
        <v>453</v>
      </c>
      <c r="P44" s="15">
        <v>192</v>
      </c>
      <c r="Q44" s="15">
        <v>97</v>
      </c>
      <c r="R44" s="15">
        <v>43</v>
      </c>
      <c r="S44" s="15">
        <v>34</v>
      </c>
      <c r="T44" s="15">
        <v>19</v>
      </c>
      <c r="U44" s="119">
        <v>963</v>
      </c>
    </row>
    <row r="45" spans="1:21" x14ac:dyDescent="0.25">
      <c r="A45" s="81" t="s">
        <v>156</v>
      </c>
      <c r="B45" s="15">
        <v>4</v>
      </c>
      <c r="C45" s="15">
        <v>64</v>
      </c>
      <c r="D45" s="15">
        <v>500</v>
      </c>
      <c r="E45" s="15">
        <v>325</v>
      </c>
      <c r="F45" s="15">
        <v>170</v>
      </c>
      <c r="G45" s="15">
        <v>74</v>
      </c>
      <c r="H45" s="15">
        <v>29</v>
      </c>
      <c r="I45" s="15">
        <v>19</v>
      </c>
      <c r="J45" s="119">
        <v>1185</v>
      </c>
      <c r="L45" s="81" t="s">
        <v>152</v>
      </c>
      <c r="M45" s="15">
        <v>17</v>
      </c>
      <c r="N45" s="15">
        <v>65</v>
      </c>
      <c r="O45" s="15">
        <v>390</v>
      </c>
      <c r="P45" s="15">
        <v>231</v>
      </c>
      <c r="Q45" s="15">
        <v>99</v>
      </c>
      <c r="R45" s="15">
        <v>48</v>
      </c>
      <c r="S45" s="15">
        <v>30</v>
      </c>
      <c r="T45" s="15">
        <v>22</v>
      </c>
      <c r="U45" s="119">
        <v>902</v>
      </c>
    </row>
    <row r="46" spans="1:21" x14ac:dyDescent="0.25">
      <c r="A46" s="81" t="s">
        <v>132</v>
      </c>
      <c r="B46" s="15">
        <v>1</v>
      </c>
      <c r="C46" s="15">
        <v>110</v>
      </c>
      <c r="D46" s="15">
        <v>691</v>
      </c>
      <c r="E46" s="15">
        <v>250</v>
      </c>
      <c r="F46" s="15">
        <v>73</v>
      </c>
      <c r="G46" s="15">
        <v>33</v>
      </c>
      <c r="H46" s="15">
        <v>15</v>
      </c>
      <c r="I46" s="15">
        <v>3</v>
      </c>
      <c r="J46" s="119">
        <v>1176</v>
      </c>
      <c r="L46" s="81" t="s">
        <v>170</v>
      </c>
      <c r="M46" s="15">
        <v>18</v>
      </c>
      <c r="N46" s="15">
        <v>35</v>
      </c>
      <c r="O46" s="15">
        <v>480</v>
      </c>
      <c r="P46" s="15">
        <v>116</v>
      </c>
      <c r="Q46" s="15">
        <v>87</v>
      </c>
      <c r="R46" s="15">
        <v>36</v>
      </c>
      <c r="S46" s="15">
        <v>30</v>
      </c>
      <c r="T46" s="15">
        <v>21</v>
      </c>
      <c r="U46" s="119">
        <v>823</v>
      </c>
    </row>
    <row r="47" spans="1:21" x14ac:dyDescent="0.25">
      <c r="A47" s="81" t="s">
        <v>152</v>
      </c>
      <c r="B47" s="15">
        <v>5</v>
      </c>
      <c r="C47" s="15">
        <v>129</v>
      </c>
      <c r="D47" s="15">
        <v>520</v>
      </c>
      <c r="E47" s="15">
        <v>253</v>
      </c>
      <c r="F47" s="15">
        <v>85</v>
      </c>
      <c r="G47" s="15">
        <v>40</v>
      </c>
      <c r="H47" s="15">
        <v>33</v>
      </c>
      <c r="I47" s="15">
        <v>8</v>
      </c>
      <c r="J47" s="119">
        <v>1073</v>
      </c>
      <c r="L47" s="81" t="s">
        <v>156</v>
      </c>
      <c r="M47" s="15">
        <v>33</v>
      </c>
      <c r="N47" s="15">
        <v>57</v>
      </c>
      <c r="O47" s="15">
        <v>367</v>
      </c>
      <c r="P47" s="15">
        <v>138</v>
      </c>
      <c r="Q47" s="15">
        <v>74</v>
      </c>
      <c r="R47" s="15">
        <v>31</v>
      </c>
      <c r="S47" s="15">
        <v>25</v>
      </c>
      <c r="T47" s="15">
        <v>30</v>
      </c>
      <c r="U47" s="119">
        <v>755</v>
      </c>
    </row>
    <row r="48" spans="1:21" x14ac:dyDescent="0.25">
      <c r="A48" s="81" t="s">
        <v>128</v>
      </c>
      <c r="B48" s="15">
        <v>5</v>
      </c>
      <c r="C48" s="15">
        <v>57</v>
      </c>
      <c r="D48" s="15">
        <v>419</v>
      </c>
      <c r="E48" s="15">
        <v>307</v>
      </c>
      <c r="F48" s="15">
        <v>143</v>
      </c>
      <c r="G48" s="15">
        <v>58</v>
      </c>
      <c r="H48" s="15">
        <v>28</v>
      </c>
      <c r="I48" s="15">
        <v>15</v>
      </c>
      <c r="J48" s="119">
        <v>1032</v>
      </c>
      <c r="L48" s="81" t="s">
        <v>166</v>
      </c>
      <c r="M48" s="15">
        <v>38</v>
      </c>
      <c r="N48" s="15">
        <v>68</v>
      </c>
      <c r="O48" s="15">
        <v>351</v>
      </c>
      <c r="P48" s="15">
        <v>99</v>
      </c>
      <c r="Q48" s="15">
        <v>67</v>
      </c>
      <c r="R48" s="15">
        <v>39</v>
      </c>
      <c r="S48" s="15">
        <v>18</v>
      </c>
      <c r="T48" s="15">
        <v>11</v>
      </c>
      <c r="U48" s="119">
        <v>691</v>
      </c>
    </row>
    <row r="49" spans="1:21" x14ac:dyDescent="0.25">
      <c r="A49" s="81" t="s">
        <v>166</v>
      </c>
      <c r="B49" s="15">
        <v>5</v>
      </c>
      <c r="C49" s="15">
        <v>90</v>
      </c>
      <c r="D49" s="15">
        <v>471</v>
      </c>
      <c r="E49" s="15">
        <v>214</v>
      </c>
      <c r="F49" s="15">
        <v>103</v>
      </c>
      <c r="G49" s="15">
        <v>61</v>
      </c>
      <c r="H49" s="15">
        <v>23</v>
      </c>
      <c r="I49" s="15">
        <v>10</v>
      </c>
      <c r="J49" s="119">
        <v>977</v>
      </c>
      <c r="L49" s="81" t="s">
        <v>128</v>
      </c>
      <c r="M49" s="15">
        <v>22</v>
      </c>
      <c r="N49" s="15">
        <v>35</v>
      </c>
      <c r="O49" s="15">
        <v>340</v>
      </c>
      <c r="P49" s="15">
        <v>107</v>
      </c>
      <c r="Q49" s="15">
        <v>43</v>
      </c>
      <c r="R49" s="15">
        <v>25</v>
      </c>
      <c r="S49" s="15">
        <v>17</v>
      </c>
      <c r="T49" s="15">
        <v>17</v>
      </c>
      <c r="U49" s="119">
        <v>606</v>
      </c>
    </row>
    <row r="50" spans="1:21" x14ac:dyDescent="0.25">
      <c r="A50" s="81" t="s">
        <v>154</v>
      </c>
      <c r="B50" s="15">
        <v>1</v>
      </c>
      <c r="C50" s="15">
        <v>32</v>
      </c>
      <c r="D50" s="15">
        <v>360</v>
      </c>
      <c r="E50" s="15">
        <v>230</v>
      </c>
      <c r="F50" s="15">
        <v>103</v>
      </c>
      <c r="G50" s="15">
        <v>63</v>
      </c>
      <c r="H50" s="15">
        <v>24</v>
      </c>
      <c r="I50" s="15">
        <v>12</v>
      </c>
      <c r="J50" s="119">
        <v>825</v>
      </c>
      <c r="L50" s="81" t="s">
        <v>161</v>
      </c>
      <c r="M50" s="15">
        <v>9</v>
      </c>
      <c r="N50" s="15">
        <v>28</v>
      </c>
      <c r="O50" s="15">
        <v>260</v>
      </c>
      <c r="P50" s="15">
        <v>110</v>
      </c>
      <c r="Q50" s="15">
        <v>33</v>
      </c>
      <c r="R50" s="15">
        <v>21</v>
      </c>
      <c r="S50" s="15">
        <v>4</v>
      </c>
      <c r="T50" s="15">
        <v>4</v>
      </c>
      <c r="U50" s="119">
        <v>469</v>
      </c>
    </row>
    <row r="51" spans="1:21" x14ac:dyDescent="0.25">
      <c r="A51" s="81" t="s">
        <v>161</v>
      </c>
      <c r="B51" s="15"/>
      <c r="C51" s="15">
        <v>39</v>
      </c>
      <c r="D51" s="15">
        <v>501</v>
      </c>
      <c r="E51" s="15">
        <v>143</v>
      </c>
      <c r="F51" s="15">
        <v>64</v>
      </c>
      <c r="G51" s="15">
        <v>21</v>
      </c>
      <c r="H51" s="15">
        <v>15</v>
      </c>
      <c r="I51" s="15">
        <v>3</v>
      </c>
      <c r="J51" s="119">
        <v>786</v>
      </c>
      <c r="L51" s="81" t="s">
        <v>154</v>
      </c>
      <c r="M51" s="15">
        <v>14</v>
      </c>
      <c r="N51" s="15">
        <v>20</v>
      </c>
      <c r="O51" s="15">
        <v>189</v>
      </c>
      <c r="P51" s="15">
        <v>39</v>
      </c>
      <c r="Q51" s="15">
        <v>26</v>
      </c>
      <c r="R51" s="15">
        <v>20</v>
      </c>
      <c r="S51" s="15">
        <v>14</v>
      </c>
      <c r="T51" s="15">
        <v>5</v>
      </c>
      <c r="U51" s="119">
        <v>327</v>
      </c>
    </row>
    <row r="52" spans="1:21" x14ac:dyDescent="0.25">
      <c r="A52" s="81" t="s">
        <v>144</v>
      </c>
      <c r="B52" s="15"/>
      <c r="C52" s="15">
        <v>22</v>
      </c>
      <c r="D52" s="15">
        <v>258</v>
      </c>
      <c r="E52" s="15">
        <v>210</v>
      </c>
      <c r="F52" s="15">
        <v>132</v>
      </c>
      <c r="G52" s="15">
        <v>93</v>
      </c>
      <c r="H52" s="15">
        <v>43</v>
      </c>
      <c r="I52" s="15">
        <v>19</v>
      </c>
      <c r="J52" s="119">
        <v>777</v>
      </c>
      <c r="L52" s="81" t="s">
        <v>144</v>
      </c>
      <c r="M52" s="15">
        <v>11</v>
      </c>
      <c r="N52" s="15">
        <v>11</v>
      </c>
      <c r="O52" s="15">
        <v>152</v>
      </c>
      <c r="P52" s="15">
        <v>50</v>
      </c>
      <c r="Q52" s="15">
        <v>24</v>
      </c>
      <c r="R52" s="15">
        <v>28</v>
      </c>
      <c r="S52" s="15">
        <v>22</v>
      </c>
      <c r="T52" s="15">
        <v>11</v>
      </c>
      <c r="U52" s="119">
        <v>309</v>
      </c>
    </row>
    <row r="53" spans="1:21" x14ac:dyDescent="0.25">
      <c r="A53" s="81" t="s">
        <v>137</v>
      </c>
      <c r="B53" s="15">
        <v>6</v>
      </c>
      <c r="C53" s="15">
        <v>37</v>
      </c>
      <c r="D53" s="15">
        <v>242</v>
      </c>
      <c r="E53" s="15">
        <v>149</v>
      </c>
      <c r="F53" s="15">
        <v>91</v>
      </c>
      <c r="G53" s="15">
        <v>52</v>
      </c>
      <c r="H53" s="15">
        <v>28</v>
      </c>
      <c r="I53" s="15">
        <v>14</v>
      </c>
      <c r="J53" s="119">
        <v>619</v>
      </c>
      <c r="L53" s="81" t="s">
        <v>137</v>
      </c>
      <c r="M53" s="15">
        <v>17</v>
      </c>
      <c r="N53" s="15">
        <v>17</v>
      </c>
      <c r="O53" s="15">
        <v>141</v>
      </c>
      <c r="P53" s="15">
        <v>44</v>
      </c>
      <c r="Q53" s="15">
        <v>26</v>
      </c>
      <c r="R53" s="15">
        <v>19</v>
      </c>
      <c r="S53" s="15">
        <v>18</v>
      </c>
      <c r="T53" s="15">
        <v>16</v>
      </c>
      <c r="U53" s="119">
        <v>298</v>
      </c>
    </row>
    <row r="54" spans="1:21" x14ac:dyDescent="0.25">
      <c r="A54" s="81" t="s">
        <v>151</v>
      </c>
      <c r="B54" s="15"/>
      <c r="C54" s="15">
        <v>18</v>
      </c>
      <c r="D54" s="15">
        <v>127</v>
      </c>
      <c r="E54" s="15">
        <v>134</v>
      </c>
      <c r="F54" s="15">
        <v>89</v>
      </c>
      <c r="G54" s="15">
        <v>42</v>
      </c>
      <c r="H54" s="15">
        <v>37</v>
      </c>
      <c r="I54" s="15">
        <v>18</v>
      </c>
      <c r="J54" s="119">
        <v>465</v>
      </c>
      <c r="L54" s="81" t="s">
        <v>151</v>
      </c>
      <c r="M54" s="15">
        <v>18</v>
      </c>
      <c r="N54" s="15">
        <v>5</v>
      </c>
      <c r="O54" s="15">
        <v>93</v>
      </c>
      <c r="P54" s="15">
        <v>35</v>
      </c>
      <c r="Q54" s="15">
        <v>34</v>
      </c>
      <c r="R54" s="15">
        <v>27</v>
      </c>
      <c r="S54" s="15">
        <v>13</v>
      </c>
      <c r="T54" s="15">
        <v>10</v>
      </c>
      <c r="U54" s="119">
        <v>235</v>
      </c>
    </row>
    <row r="55" spans="1:21" x14ac:dyDescent="0.25">
      <c r="A55" s="81" t="s">
        <v>158</v>
      </c>
      <c r="B55" s="15">
        <v>2</v>
      </c>
      <c r="C55" s="15">
        <v>13</v>
      </c>
      <c r="D55" s="15">
        <v>170</v>
      </c>
      <c r="E55" s="15">
        <v>137</v>
      </c>
      <c r="F55" s="15">
        <v>69</v>
      </c>
      <c r="G55" s="15">
        <v>29</v>
      </c>
      <c r="H55" s="15">
        <v>14</v>
      </c>
      <c r="I55" s="15">
        <v>2</v>
      </c>
      <c r="J55" s="119">
        <v>436</v>
      </c>
      <c r="L55" s="81" t="s">
        <v>167</v>
      </c>
      <c r="M55" s="15">
        <v>5</v>
      </c>
      <c r="N55" s="15">
        <v>4</v>
      </c>
      <c r="O55" s="15">
        <v>97</v>
      </c>
      <c r="P55" s="15">
        <v>28</v>
      </c>
      <c r="Q55" s="15">
        <v>17</v>
      </c>
      <c r="R55" s="15">
        <v>18</v>
      </c>
      <c r="S55" s="15">
        <v>11</v>
      </c>
      <c r="T55" s="15">
        <v>10</v>
      </c>
      <c r="U55" s="119">
        <v>190</v>
      </c>
    </row>
    <row r="56" spans="1:21" x14ac:dyDescent="0.25">
      <c r="A56" s="81" t="s">
        <v>163</v>
      </c>
      <c r="B56" s="15">
        <v>1</v>
      </c>
      <c r="C56" s="15">
        <v>46</v>
      </c>
      <c r="D56" s="15">
        <v>176</v>
      </c>
      <c r="E56" s="15">
        <v>106</v>
      </c>
      <c r="F56" s="15">
        <v>49</v>
      </c>
      <c r="G56" s="15">
        <v>30</v>
      </c>
      <c r="H56" s="15">
        <v>13</v>
      </c>
      <c r="I56" s="15">
        <v>9</v>
      </c>
      <c r="J56" s="119">
        <v>430</v>
      </c>
      <c r="L56" s="81" t="s">
        <v>158</v>
      </c>
      <c r="M56" s="15">
        <v>6</v>
      </c>
      <c r="N56" s="15">
        <v>10</v>
      </c>
      <c r="O56" s="15">
        <v>71</v>
      </c>
      <c r="P56" s="15">
        <v>36</v>
      </c>
      <c r="Q56" s="15">
        <v>22</v>
      </c>
      <c r="R56" s="15">
        <v>14</v>
      </c>
      <c r="S56" s="15">
        <v>10</v>
      </c>
      <c r="T56" s="15">
        <v>2</v>
      </c>
      <c r="U56" s="119">
        <v>171</v>
      </c>
    </row>
    <row r="57" spans="1:21" x14ac:dyDescent="0.25">
      <c r="A57" s="81" t="s">
        <v>167</v>
      </c>
      <c r="B57" s="15">
        <v>1</v>
      </c>
      <c r="C57" s="15">
        <v>12</v>
      </c>
      <c r="D57" s="15">
        <v>160</v>
      </c>
      <c r="E57" s="15">
        <v>107</v>
      </c>
      <c r="F57" s="15">
        <v>43</v>
      </c>
      <c r="G57" s="15">
        <v>38</v>
      </c>
      <c r="H57" s="15">
        <v>20</v>
      </c>
      <c r="I57" s="15">
        <v>10</v>
      </c>
      <c r="J57" s="119">
        <v>391</v>
      </c>
      <c r="L57" s="81" t="s">
        <v>136</v>
      </c>
      <c r="M57" s="15">
        <v>2</v>
      </c>
      <c r="N57" s="15">
        <v>15</v>
      </c>
      <c r="O57" s="15">
        <v>49</v>
      </c>
      <c r="P57" s="15">
        <v>32</v>
      </c>
      <c r="Q57" s="15">
        <v>29</v>
      </c>
      <c r="R57" s="15">
        <v>15</v>
      </c>
      <c r="S57" s="15">
        <v>9</v>
      </c>
      <c r="T57" s="15">
        <v>8</v>
      </c>
      <c r="U57" s="119">
        <v>159</v>
      </c>
    </row>
    <row r="58" spans="1:21" x14ac:dyDescent="0.25">
      <c r="A58" s="81" t="s">
        <v>136</v>
      </c>
      <c r="B58" s="15"/>
      <c r="C58" s="15">
        <v>7</v>
      </c>
      <c r="D58" s="15">
        <v>94</v>
      </c>
      <c r="E58" s="15">
        <v>86</v>
      </c>
      <c r="F58" s="15">
        <v>46</v>
      </c>
      <c r="G58" s="15">
        <v>22</v>
      </c>
      <c r="H58" s="15">
        <v>10</v>
      </c>
      <c r="I58" s="15">
        <v>5</v>
      </c>
      <c r="J58" s="119">
        <v>270</v>
      </c>
      <c r="L58" s="81" t="s">
        <v>163</v>
      </c>
      <c r="M58" s="15">
        <v>9</v>
      </c>
      <c r="N58" s="15">
        <v>17</v>
      </c>
      <c r="O58" s="15">
        <v>76</v>
      </c>
      <c r="P58" s="15">
        <v>19</v>
      </c>
      <c r="Q58" s="15">
        <v>14</v>
      </c>
      <c r="R58" s="15">
        <v>11</v>
      </c>
      <c r="S58" s="15">
        <v>6</v>
      </c>
      <c r="T58" s="15">
        <v>3</v>
      </c>
      <c r="U58" s="119">
        <v>155</v>
      </c>
    </row>
    <row r="59" spans="1:21" x14ac:dyDescent="0.25">
      <c r="A59" s="81" t="s">
        <v>172</v>
      </c>
      <c r="B59" s="15">
        <v>1</v>
      </c>
      <c r="C59" s="15">
        <v>4</v>
      </c>
      <c r="D59" s="15">
        <v>56</v>
      </c>
      <c r="E59" s="15">
        <v>51</v>
      </c>
      <c r="F59" s="15">
        <v>33</v>
      </c>
      <c r="G59" s="15">
        <v>22</v>
      </c>
      <c r="H59" s="15">
        <v>7</v>
      </c>
      <c r="I59" s="15">
        <v>7</v>
      </c>
      <c r="J59" s="119">
        <v>181</v>
      </c>
      <c r="L59" s="81" t="s">
        <v>172</v>
      </c>
      <c r="M59" s="15">
        <v>5</v>
      </c>
      <c r="N59" s="15">
        <v>1</v>
      </c>
      <c r="O59" s="15">
        <v>37</v>
      </c>
      <c r="P59" s="15">
        <v>12</v>
      </c>
      <c r="Q59" s="15">
        <v>10</v>
      </c>
      <c r="R59" s="15">
        <v>16</v>
      </c>
      <c r="S59" s="15">
        <v>3</v>
      </c>
      <c r="T59" s="15">
        <v>9</v>
      </c>
      <c r="U59" s="119">
        <v>93</v>
      </c>
    </row>
    <row r="60" spans="1:21" x14ac:dyDescent="0.25">
      <c r="A60" s="4" t="s">
        <v>71</v>
      </c>
      <c r="B60" s="15">
        <v>577</v>
      </c>
      <c r="C60" s="15">
        <v>12885</v>
      </c>
      <c r="D60" s="15">
        <v>90740</v>
      </c>
      <c r="E60" s="15">
        <v>32482</v>
      </c>
      <c r="F60" s="15">
        <v>14829</v>
      </c>
      <c r="G60" s="15">
        <v>7555</v>
      </c>
      <c r="H60" s="15">
        <v>3756</v>
      </c>
      <c r="I60" s="15">
        <v>1884</v>
      </c>
      <c r="J60" s="119">
        <v>164708</v>
      </c>
      <c r="L60" s="4" t="s">
        <v>71</v>
      </c>
      <c r="M60" s="15">
        <v>3883</v>
      </c>
      <c r="N60" s="15">
        <v>12371</v>
      </c>
      <c r="O60" s="15">
        <v>89305</v>
      </c>
      <c r="P60" s="15">
        <v>30421</v>
      </c>
      <c r="Q60" s="15">
        <v>14595</v>
      </c>
      <c r="R60" s="15">
        <v>7951</v>
      </c>
      <c r="S60" s="15">
        <v>4408</v>
      </c>
      <c r="T60" s="15">
        <v>2992</v>
      </c>
      <c r="U60" s="119">
        <v>165926</v>
      </c>
    </row>
  </sheetData>
  <mergeCells count="4">
    <mergeCell ref="B3:I3"/>
    <mergeCell ref="M3:T3"/>
    <mergeCell ref="A1:U1"/>
    <mergeCell ref="A2:U2"/>
  </mergeCells>
  <conditionalFormatting pivot="1" sqref="B9:I59">
    <cfRule type="colorScale" priority="3">
      <colorScale>
        <cfvo type="percentile" val="25"/>
        <cfvo type="percentile" val="75"/>
        <cfvo type="percentile" val="95"/>
        <color rgb="FFE2F2E6"/>
        <color rgb="FFFFF8D5"/>
        <color rgb="FFFFB9B9"/>
      </colorScale>
    </cfRule>
  </conditionalFormatting>
  <conditionalFormatting pivot="1" sqref="M9:T59">
    <cfRule type="colorScale" priority="1">
      <colorScale>
        <cfvo type="percentile" val="25"/>
        <cfvo type="percentile" val="75"/>
        <cfvo type="percentile" val="95"/>
        <color rgb="FFE2F2E6"/>
        <color rgb="FFFFF8D5"/>
        <color rgb="FFFFB9B9"/>
      </colorScale>
    </cfRule>
  </conditionalFormatting>
  <pageMargins left="0.7" right="0.7" top="0.75" bottom="0.75" header="0.3" footer="0.3"/>
  <pageSetup paperSize="9" orientation="portrait" verticalDpi="0" r:id="rId3"/>
  <drawing r:id="rId4"/>
  <extLst>
    <ext xmlns:x14="http://schemas.microsoft.com/office/spreadsheetml/2009/9/main" uri="{A8765BA9-456A-4dab-B4F3-ACF838C121DE}">
      <x14:slicerList>
        <x14:slicer r:id="rId5"/>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4A8F8-256D-4305-8B1D-7868494D3B7B}">
  <dimension ref="A1:Y60"/>
  <sheetViews>
    <sheetView showGridLines="0" showRowColHeaders="0" workbookViewId="0">
      <selection activeCell="W24" sqref="W24"/>
    </sheetView>
  </sheetViews>
  <sheetFormatPr defaultRowHeight="15" x14ac:dyDescent="0.25"/>
  <cols>
    <col min="1" max="1" width="20.7109375" customWidth="1"/>
    <col min="2" max="10" width="8.7109375" customWidth="1"/>
    <col min="11" max="11" width="4.7109375" customWidth="1"/>
    <col min="12" max="12" width="20.7109375" customWidth="1"/>
    <col min="13" max="21" width="8.7109375" customWidth="1"/>
    <col min="22" max="26" width="4.7109375" customWidth="1"/>
  </cols>
  <sheetData>
    <row r="1" spans="1:25" x14ac:dyDescent="0.25">
      <c r="A1" s="138" t="str" vm="4">
        <f>CUBEVALUE("ThisWorkbookDataModel",CUBEMEMBER("ThisWorkbookDataModel","[Measures].[Victim Deaths/Injuries by Age Group Sheet Label]"))</f>
        <v>Victim Deaths/Injuries by Age Group: 2013 - 2018</v>
      </c>
      <c r="B1" s="138"/>
      <c r="C1" s="138"/>
      <c r="D1" s="138"/>
      <c r="E1" s="138"/>
      <c r="F1" s="138"/>
      <c r="G1" s="138"/>
      <c r="H1" s="138"/>
      <c r="I1" s="138"/>
      <c r="J1" s="138"/>
      <c r="K1" s="138"/>
      <c r="L1" s="138"/>
      <c r="M1" s="138"/>
      <c r="N1" s="138"/>
      <c r="O1" s="138"/>
      <c r="P1" s="138"/>
      <c r="Q1" s="138"/>
      <c r="R1" s="138"/>
      <c r="S1" s="138"/>
      <c r="T1" s="138"/>
      <c r="U1" s="138"/>
    </row>
    <row r="2" spans="1:25" x14ac:dyDescent="0.25">
      <c r="A2" s="140" t="s">
        <v>372</v>
      </c>
      <c r="B2" s="140"/>
      <c r="C2" s="140"/>
      <c r="D2" s="140"/>
      <c r="E2" s="140"/>
      <c r="F2" s="140"/>
      <c r="G2" s="140"/>
      <c r="H2" s="140"/>
      <c r="I2" s="140"/>
      <c r="J2" s="140"/>
      <c r="K2" s="140"/>
      <c r="L2" s="140"/>
      <c r="M2" s="140"/>
      <c r="N2" s="140"/>
      <c r="O2" s="140"/>
      <c r="P2" s="140"/>
      <c r="Q2" s="140"/>
      <c r="R2" s="140"/>
      <c r="S2" s="140"/>
      <c r="T2" s="140"/>
      <c r="U2" s="140"/>
      <c r="V2" s="107"/>
      <c r="W2" s="107"/>
      <c r="X2" s="107"/>
      <c r="Y2" s="107"/>
    </row>
    <row r="3" spans="1:25" x14ac:dyDescent="0.25">
      <c r="A3" s="22"/>
      <c r="B3" s="138" t="s">
        <v>356</v>
      </c>
      <c r="C3" s="138"/>
      <c r="D3" s="138"/>
      <c r="E3" s="138"/>
      <c r="F3" s="138"/>
      <c r="G3" s="138"/>
      <c r="H3" s="138"/>
      <c r="I3" s="138"/>
      <c r="J3" s="91"/>
      <c r="L3" s="22"/>
      <c r="M3" s="138" t="s">
        <v>355</v>
      </c>
      <c r="N3" s="138"/>
      <c r="O3" s="138"/>
      <c r="P3" s="138"/>
      <c r="Q3" s="138"/>
      <c r="R3" s="138"/>
      <c r="S3" s="138"/>
      <c r="T3" s="138"/>
      <c r="U3" s="91"/>
    </row>
    <row r="4" spans="1:25" x14ac:dyDescent="0.25">
      <c r="A4" s="27" t="s">
        <v>271</v>
      </c>
      <c r="B4" s="92" t="s">
        <v>342</v>
      </c>
      <c r="C4" s="92" t="s">
        <v>343</v>
      </c>
      <c r="D4" s="92" t="s">
        <v>344</v>
      </c>
      <c r="E4" s="92" t="s">
        <v>345</v>
      </c>
      <c r="F4" s="92" t="s">
        <v>346</v>
      </c>
      <c r="G4" s="92" t="s">
        <v>347</v>
      </c>
      <c r="H4" s="92" t="s">
        <v>348</v>
      </c>
      <c r="I4" s="92" t="s">
        <v>349</v>
      </c>
      <c r="J4" s="92" t="s">
        <v>296</v>
      </c>
      <c r="L4" s="27" t="s">
        <v>271</v>
      </c>
      <c r="M4" s="92" t="s">
        <v>342</v>
      </c>
      <c r="N4" s="92" t="s">
        <v>343</v>
      </c>
      <c r="O4" s="92" t="s">
        <v>344</v>
      </c>
      <c r="P4" s="92" t="s">
        <v>345</v>
      </c>
      <c r="Q4" s="92" t="s">
        <v>346</v>
      </c>
      <c r="R4" s="92" t="s">
        <v>347</v>
      </c>
      <c r="S4" s="92" t="s">
        <v>348</v>
      </c>
      <c r="T4" s="92" t="s">
        <v>349</v>
      </c>
      <c r="U4" s="92" t="s">
        <v>296</v>
      </c>
    </row>
    <row r="5" spans="1:25" hidden="1" x14ac:dyDescent="0.25"/>
    <row r="6" spans="1:25" hidden="1" x14ac:dyDescent="0.25"/>
    <row r="7" spans="1:25" hidden="1" x14ac:dyDescent="0.25">
      <c r="A7" s="3" t="s">
        <v>361</v>
      </c>
      <c r="B7" s="3" t="s">
        <v>87</v>
      </c>
      <c r="L7" s="3" t="s">
        <v>362</v>
      </c>
      <c r="M7" s="3" t="s">
        <v>87</v>
      </c>
    </row>
    <row r="8" spans="1:25" hidden="1" x14ac:dyDescent="0.25">
      <c r="A8" s="3" t="s">
        <v>70</v>
      </c>
      <c r="B8" s="15" t="s">
        <v>342</v>
      </c>
      <c r="C8" s="15" t="s">
        <v>343</v>
      </c>
      <c r="D8" s="15" t="s">
        <v>344</v>
      </c>
      <c r="E8" s="15" t="s">
        <v>345</v>
      </c>
      <c r="F8" s="15" t="s">
        <v>346</v>
      </c>
      <c r="G8" s="15" t="s">
        <v>347</v>
      </c>
      <c r="H8" s="15" t="s">
        <v>348</v>
      </c>
      <c r="I8" s="15" t="s">
        <v>349</v>
      </c>
      <c r="J8" s="119" t="s">
        <v>71</v>
      </c>
      <c r="L8" s="3" t="s">
        <v>70</v>
      </c>
      <c r="M8" s="15" t="s">
        <v>342</v>
      </c>
      <c r="N8" s="15" t="s">
        <v>343</v>
      </c>
      <c r="O8" s="15" t="s">
        <v>344</v>
      </c>
      <c r="P8" s="15" t="s">
        <v>345</v>
      </c>
      <c r="Q8" s="15" t="s">
        <v>346</v>
      </c>
      <c r="R8" s="15" t="s">
        <v>347</v>
      </c>
      <c r="S8" s="15" t="s">
        <v>348</v>
      </c>
      <c r="T8" s="15" t="s">
        <v>349</v>
      </c>
      <c r="U8" s="119" t="s">
        <v>71</v>
      </c>
    </row>
    <row r="9" spans="1:25" x14ac:dyDescent="0.25">
      <c r="A9" s="81" t="s">
        <v>120</v>
      </c>
      <c r="B9" s="15">
        <v>37</v>
      </c>
      <c r="C9" s="15">
        <v>216</v>
      </c>
      <c r="D9" s="15">
        <v>1898</v>
      </c>
      <c r="E9" s="15">
        <v>1021</v>
      </c>
      <c r="F9" s="15">
        <v>572</v>
      </c>
      <c r="G9" s="15">
        <v>331</v>
      </c>
      <c r="H9" s="15">
        <v>183</v>
      </c>
      <c r="I9" s="15">
        <v>126</v>
      </c>
      <c r="J9" s="119">
        <v>4384</v>
      </c>
      <c r="L9" s="81" t="s">
        <v>138</v>
      </c>
      <c r="M9" s="15">
        <v>96</v>
      </c>
      <c r="N9" s="15">
        <v>1629</v>
      </c>
      <c r="O9" s="15">
        <v>5590</v>
      </c>
      <c r="P9" s="15">
        <v>3455</v>
      </c>
      <c r="Q9" s="15">
        <v>1174</v>
      </c>
      <c r="R9" s="15">
        <v>403</v>
      </c>
      <c r="S9" s="15">
        <v>179</v>
      </c>
      <c r="T9" s="15">
        <v>77</v>
      </c>
      <c r="U9" s="119">
        <v>12603</v>
      </c>
    </row>
    <row r="10" spans="1:25" x14ac:dyDescent="0.25">
      <c r="A10" s="81" t="s">
        <v>165</v>
      </c>
      <c r="B10" s="15">
        <v>107</v>
      </c>
      <c r="C10" s="15">
        <v>202</v>
      </c>
      <c r="D10" s="15">
        <v>1450</v>
      </c>
      <c r="E10" s="15">
        <v>871</v>
      </c>
      <c r="F10" s="15">
        <v>565</v>
      </c>
      <c r="G10" s="15">
        <v>350</v>
      </c>
      <c r="H10" s="15">
        <v>199</v>
      </c>
      <c r="I10" s="15">
        <v>110</v>
      </c>
      <c r="J10" s="119">
        <v>3854</v>
      </c>
      <c r="L10" s="81" t="s">
        <v>120</v>
      </c>
      <c r="M10" s="15">
        <v>125</v>
      </c>
      <c r="N10" s="15">
        <v>520</v>
      </c>
      <c r="O10" s="15">
        <v>4056</v>
      </c>
      <c r="P10" s="15">
        <v>639</v>
      </c>
      <c r="Q10" s="15">
        <v>312</v>
      </c>
      <c r="R10" s="15">
        <v>138</v>
      </c>
      <c r="S10" s="15">
        <v>73</v>
      </c>
      <c r="T10" s="15">
        <v>46</v>
      </c>
      <c r="U10" s="119">
        <v>5909</v>
      </c>
    </row>
    <row r="11" spans="1:25" x14ac:dyDescent="0.25">
      <c r="A11" s="81" t="s">
        <v>138</v>
      </c>
      <c r="B11" s="15">
        <v>29</v>
      </c>
      <c r="C11" s="15">
        <v>285</v>
      </c>
      <c r="D11" s="15">
        <v>1162</v>
      </c>
      <c r="E11" s="15">
        <v>959</v>
      </c>
      <c r="F11" s="15">
        <v>385</v>
      </c>
      <c r="G11" s="15">
        <v>198</v>
      </c>
      <c r="H11" s="15">
        <v>93</v>
      </c>
      <c r="I11" s="15">
        <v>49</v>
      </c>
      <c r="J11" s="119">
        <v>3160</v>
      </c>
      <c r="L11" s="81" t="s">
        <v>134</v>
      </c>
      <c r="M11" s="15">
        <v>124</v>
      </c>
      <c r="N11" s="15">
        <v>578</v>
      </c>
      <c r="O11" s="15">
        <v>3298</v>
      </c>
      <c r="P11" s="15">
        <v>632</v>
      </c>
      <c r="Q11" s="15">
        <v>287</v>
      </c>
      <c r="R11" s="15">
        <v>151</v>
      </c>
      <c r="S11" s="15">
        <v>102</v>
      </c>
      <c r="T11" s="15">
        <v>72</v>
      </c>
      <c r="U11" s="119">
        <v>5244</v>
      </c>
    </row>
    <row r="12" spans="1:25" x14ac:dyDescent="0.25">
      <c r="A12" s="81" t="s">
        <v>134</v>
      </c>
      <c r="B12" s="15">
        <v>61</v>
      </c>
      <c r="C12" s="15">
        <v>215</v>
      </c>
      <c r="D12" s="15">
        <v>1088</v>
      </c>
      <c r="E12" s="15">
        <v>730</v>
      </c>
      <c r="F12" s="15">
        <v>418</v>
      </c>
      <c r="G12" s="15">
        <v>274</v>
      </c>
      <c r="H12" s="15">
        <v>139</v>
      </c>
      <c r="I12" s="15">
        <v>117</v>
      </c>
      <c r="J12" s="119">
        <v>3042</v>
      </c>
      <c r="L12" s="81" t="s">
        <v>125</v>
      </c>
      <c r="M12" s="15">
        <v>129</v>
      </c>
      <c r="N12" s="15">
        <v>471</v>
      </c>
      <c r="O12" s="15">
        <v>2564</v>
      </c>
      <c r="P12" s="15">
        <v>765</v>
      </c>
      <c r="Q12" s="15">
        <v>339</v>
      </c>
      <c r="R12" s="15">
        <v>180</v>
      </c>
      <c r="S12" s="15">
        <v>78</v>
      </c>
      <c r="T12" s="15">
        <v>40</v>
      </c>
      <c r="U12" s="119">
        <v>4566</v>
      </c>
    </row>
    <row r="13" spans="1:25" x14ac:dyDescent="0.25">
      <c r="A13" s="81" t="s">
        <v>125</v>
      </c>
      <c r="B13" s="15">
        <v>35</v>
      </c>
      <c r="C13" s="15">
        <v>111</v>
      </c>
      <c r="D13" s="15">
        <v>705</v>
      </c>
      <c r="E13" s="15">
        <v>593</v>
      </c>
      <c r="F13" s="15">
        <v>302</v>
      </c>
      <c r="G13" s="15">
        <v>205</v>
      </c>
      <c r="H13" s="15">
        <v>122</v>
      </c>
      <c r="I13" s="15">
        <v>56</v>
      </c>
      <c r="J13" s="119">
        <v>2129</v>
      </c>
      <c r="L13" s="81" t="s">
        <v>157</v>
      </c>
      <c r="M13" s="15">
        <v>36</v>
      </c>
      <c r="N13" s="15">
        <v>376</v>
      </c>
      <c r="O13" s="15">
        <v>2197</v>
      </c>
      <c r="P13" s="15">
        <v>1164</v>
      </c>
      <c r="Q13" s="15">
        <v>431</v>
      </c>
      <c r="R13" s="15">
        <v>197</v>
      </c>
      <c r="S13" s="15">
        <v>106</v>
      </c>
      <c r="T13" s="15">
        <v>38</v>
      </c>
      <c r="U13" s="119">
        <v>4545</v>
      </c>
    </row>
    <row r="14" spans="1:25" x14ac:dyDescent="0.25">
      <c r="A14" s="81" t="s">
        <v>122</v>
      </c>
      <c r="B14" s="15">
        <v>28</v>
      </c>
      <c r="C14" s="15">
        <v>111</v>
      </c>
      <c r="D14" s="15">
        <v>757</v>
      </c>
      <c r="E14" s="15">
        <v>578</v>
      </c>
      <c r="F14" s="15">
        <v>248</v>
      </c>
      <c r="G14" s="15">
        <v>174</v>
      </c>
      <c r="H14" s="15">
        <v>84</v>
      </c>
      <c r="I14" s="15">
        <v>45</v>
      </c>
      <c r="J14" s="119">
        <v>2025</v>
      </c>
      <c r="L14" s="81" t="s">
        <v>165</v>
      </c>
      <c r="M14" s="15">
        <v>155</v>
      </c>
      <c r="N14" s="15">
        <v>333</v>
      </c>
      <c r="O14" s="15">
        <v>3015</v>
      </c>
      <c r="P14" s="15">
        <v>469</v>
      </c>
      <c r="Q14" s="15">
        <v>251</v>
      </c>
      <c r="R14" s="15">
        <v>131</v>
      </c>
      <c r="S14" s="15">
        <v>69</v>
      </c>
      <c r="T14" s="15">
        <v>40</v>
      </c>
      <c r="U14" s="119">
        <v>4463</v>
      </c>
    </row>
    <row r="15" spans="1:25" x14ac:dyDescent="0.25">
      <c r="A15" s="81" t="s">
        <v>135</v>
      </c>
      <c r="B15" s="15">
        <v>41</v>
      </c>
      <c r="C15" s="15">
        <v>127</v>
      </c>
      <c r="D15" s="15">
        <v>789</v>
      </c>
      <c r="E15" s="15">
        <v>470</v>
      </c>
      <c r="F15" s="15">
        <v>281</v>
      </c>
      <c r="G15" s="15">
        <v>136</v>
      </c>
      <c r="H15" s="15">
        <v>83</v>
      </c>
      <c r="I15" s="15">
        <v>60</v>
      </c>
      <c r="J15" s="119">
        <v>1987</v>
      </c>
      <c r="L15" s="81" t="s">
        <v>122</v>
      </c>
      <c r="M15" s="15">
        <v>77</v>
      </c>
      <c r="N15" s="15">
        <v>419</v>
      </c>
      <c r="O15" s="15">
        <v>2350</v>
      </c>
      <c r="P15" s="15">
        <v>824</v>
      </c>
      <c r="Q15" s="15">
        <v>316</v>
      </c>
      <c r="R15" s="15">
        <v>178</v>
      </c>
      <c r="S15" s="15">
        <v>94</v>
      </c>
      <c r="T15" s="15">
        <v>37</v>
      </c>
      <c r="U15" s="119">
        <v>4295</v>
      </c>
    </row>
    <row r="16" spans="1:25" x14ac:dyDescent="0.25">
      <c r="A16" s="81" t="s">
        <v>143</v>
      </c>
      <c r="B16" s="15">
        <v>31</v>
      </c>
      <c r="C16" s="15">
        <v>106</v>
      </c>
      <c r="D16" s="15">
        <v>653</v>
      </c>
      <c r="E16" s="15">
        <v>540</v>
      </c>
      <c r="F16" s="15">
        <v>274</v>
      </c>
      <c r="G16" s="15">
        <v>145</v>
      </c>
      <c r="H16" s="15">
        <v>95</v>
      </c>
      <c r="I16" s="15">
        <v>33</v>
      </c>
      <c r="J16" s="119">
        <v>1877</v>
      </c>
      <c r="L16" s="81" t="s">
        <v>124</v>
      </c>
      <c r="M16" s="15">
        <v>94</v>
      </c>
      <c r="N16" s="15">
        <v>234</v>
      </c>
      <c r="O16" s="15">
        <v>2309</v>
      </c>
      <c r="P16" s="15">
        <v>490</v>
      </c>
      <c r="Q16" s="15">
        <v>245</v>
      </c>
      <c r="R16" s="15">
        <v>108</v>
      </c>
      <c r="S16" s="15">
        <v>58</v>
      </c>
      <c r="T16" s="15">
        <v>37</v>
      </c>
      <c r="U16" s="119">
        <v>3575</v>
      </c>
    </row>
    <row r="17" spans="1:21" x14ac:dyDescent="0.25">
      <c r="A17" s="81" t="s">
        <v>124</v>
      </c>
      <c r="B17" s="15">
        <v>33</v>
      </c>
      <c r="C17" s="15">
        <v>83</v>
      </c>
      <c r="D17" s="15">
        <v>613</v>
      </c>
      <c r="E17" s="15">
        <v>517</v>
      </c>
      <c r="F17" s="15">
        <v>267</v>
      </c>
      <c r="G17" s="15">
        <v>150</v>
      </c>
      <c r="H17" s="15">
        <v>88</v>
      </c>
      <c r="I17" s="15">
        <v>87</v>
      </c>
      <c r="J17" s="119">
        <v>1838</v>
      </c>
      <c r="L17" s="81" t="s">
        <v>143</v>
      </c>
      <c r="M17" s="15">
        <v>82</v>
      </c>
      <c r="N17" s="15">
        <v>292</v>
      </c>
      <c r="O17" s="15">
        <v>2215</v>
      </c>
      <c r="P17" s="15">
        <v>521</v>
      </c>
      <c r="Q17" s="15">
        <v>248</v>
      </c>
      <c r="R17" s="15">
        <v>106</v>
      </c>
      <c r="S17" s="15">
        <v>57</v>
      </c>
      <c r="T17" s="15">
        <v>20</v>
      </c>
      <c r="U17" s="119">
        <v>3541</v>
      </c>
    </row>
    <row r="18" spans="1:21" x14ac:dyDescent="0.25">
      <c r="A18" s="81" t="s">
        <v>150</v>
      </c>
      <c r="B18" s="15">
        <v>48</v>
      </c>
      <c r="C18" s="15">
        <v>69</v>
      </c>
      <c r="D18" s="15">
        <v>591</v>
      </c>
      <c r="E18" s="15">
        <v>496</v>
      </c>
      <c r="F18" s="15">
        <v>284</v>
      </c>
      <c r="G18" s="15">
        <v>142</v>
      </c>
      <c r="H18" s="15">
        <v>80</v>
      </c>
      <c r="I18" s="15">
        <v>52</v>
      </c>
      <c r="J18" s="119">
        <v>1762</v>
      </c>
      <c r="L18" s="81" t="s">
        <v>164</v>
      </c>
      <c r="M18" s="15">
        <v>83</v>
      </c>
      <c r="N18" s="15">
        <v>324</v>
      </c>
      <c r="O18" s="15">
        <v>2248</v>
      </c>
      <c r="P18" s="15">
        <v>406</v>
      </c>
      <c r="Q18" s="15">
        <v>168</v>
      </c>
      <c r="R18" s="15">
        <v>88</v>
      </c>
      <c r="S18" s="15">
        <v>55</v>
      </c>
      <c r="T18" s="15">
        <v>30</v>
      </c>
      <c r="U18" s="119">
        <v>3402</v>
      </c>
    </row>
    <row r="19" spans="1:21" x14ac:dyDescent="0.25">
      <c r="A19" s="81" t="s">
        <v>127</v>
      </c>
      <c r="B19" s="15">
        <v>24</v>
      </c>
      <c r="C19" s="15">
        <v>66</v>
      </c>
      <c r="D19" s="15">
        <v>565</v>
      </c>
      <c r="E19" s="15">
        <v>387</v>
      </c>
      <c r="F19" s="15">
        <v>252</v>
      </c>
      <c r="G19" s="15">
        <v>136</v>
      </c>
      <c r="H19" s="15">
        <v>83</v>
      </c>
      <c r="I19" s="15">
        <v>63</v>
      </c>
      <c r="J19" s="119">
        <v>1576</v>
      </c>
      <c r="L19" s="81" t="s">
        <v>135</v>
      </c>
      <c r="M19" s="15">
        <v>91</v>
      </c>
      <c r="N19" s="15">
        <v>264</v>
      </c>
      <c r="O19" s="15">
        <v>1847</v>
      </c>
      <c r="P19" s="15">
        <v>521</v>
      </c>
      <c r="Q19" s="15">
        <v>224</v>
      </c>
      <c r="R19" s="15">
        <v>126</v>
      </c>
      <c r="S19" s="15">
        <v>58</v>
      </c>
      <c r="T19" s="15">
        <v>33</v>
      </c>
      <c r="U19" s="119">
        <v>3164</v>
      </c>
    </row>
    <row r="20" spans="1:21" x14ac:dyDescent="0.25">
      <c r="A20" s="81" t="s">
        <v>145</v>
      </c>
      <c r="B20" s="15">
        <v>11</v>
      </c>
      <c r="C20" s="15">
        <v>48</v>
      </c>
      <c r="D20" s="15">
        <v>631</v>
      </c>
      <c r="E20" s="15">
        <v>432</v>
      </c>
      <c r="F20" s="15">
        <v>210</v>
      </c>
      <c r="G20" s="15">
        <v>120</v>
      </c>
      <c r="H20" s="15">
        <v>35</v>
      </c>
      <c r="I20" s="15">
        <v>22</v>
      </c>
      <c r="J20" s="119">
        <v>1509</v>
      </c>
      <c r="L20" s="81" t="s">
        <v>168</v>
      </c>
      <c r="M20" s="15">
        <v>48</v>
      </c>
      <c r="N20" s="15">
        <v>298</v>
      </c>
      <c r="O20" s="15">
        <v>1966</v>
      </c>
      <c r="P20" s="15">
        <v>358</v>
      </c>
      <c r="Q20" s="15">
        <v>130</v>
      </c>
      <c r="R20" s="15">
        <v>71</v>
      </c>
      <c r="S20" s="15">
        <v>48</v>
      </c>
      <c r="T20" s="15">
        <v>12</v>
      </c>
      <c r="U20" s="119">
        <v>2931</v>
      </c>
    </row>
    <row r="21" spans="1:21" x14ac:dyDescent="0.25">
      <c r="A21" s="81" t="s">
        <v>164</v>
      </c>
      <c r="B21" s="15">
        <v>31</v>
      </c>
      <c r="C21" s="15">
        <v>92</v>
      </c>
      <c r="D21" s="15">
        <v>620</v>
      </c>
      <c r="E21" s="15">
        <v>321</v>
      </c>
      <c r="F21" s="15">
        <v>204</v>
      </c>
      <c r="G21" s="15">
        <v>112</v>
      </c>
      <c r="H21" s="15">
        <v>66</v>
      </c>
      <c r="I21" s="15">
        <v>43</v>
      </c>
      <c r="J21" s="119">
        <v>1489</v>
      </c>
      <c r="L21" s="81" t="s">
        <v>145</v>
      </c>
      <c r="M21" s="15">
        <v>28</v>
      </c>
      <c r="N21" s="15">
        <v>168</v>
      </c>
      <c r="O21" s="15">
        <v>1628</v>
      </c>
      <c r="P21" s="15">
        <v>642</v>
      </c>
      <c r="Q21" s="15">
        <v>239</v>
      </c>
      <c r="R21" s="15">
        <v>116</v>
      </c>
      <c r="S21" s="15">
        <v>47</v>
      </c>
      <c r="T21" s="15">
        <v>24</v>
      </c>
      <c r="U21" s="119">
        <v>2892</v>
      </c>
    </row>
    <row r="22" spans="1:21" x14ac:dyDescent="0.25">
      <c r="A22" s="81" t="s">
        <v>157</v>
      </c>
      <c r="B22" s="15">
        <v>11</v>
      </c>
      <c r="C22" s="15">
        <v>74</v>
      </c>
      <c r="D22" s="15">
        <v>488</v>
      </c>
      <c r="E22" s="15">
        <v>455</v>
      </c>
      <c r="F22" s="15">
        <v>233</v>
      </c>
      <c r="G22" s="15">
        <v>122</v>
      </c>
      <c r="H22" s="15">
        <v>60</v>
      </c>
      <c r="I22" s="15">
        <v>42</v>
      </c>
      <c r="J22" s="119">
        <v>1485</v>
      </c>
      <c r="L22" s="81" t="s">
        <v>127</v>
      </c>
      <c r="M22" s="15">
        <v>71</v>
      </c>
      <c r="N22" s="15">
        <v>168</v>
      </c>
      <c r="O22" s="15">
        <v>1959</v>
      </c>
      <c r="P22" s="15">
        <v>147</v>
      </c>
      <c r="Q22" s="15">
        <v>69</v>
      </c>
      <c r="R22" s="15">
        <v>48</v>
      </c>
      <c r="S22" s="15">
        <v>32</v>
      </c>
      <c r="T22" s="15">
        <v>19</v>
      </c>
      <c r="U22" s="119">
        <v>2513</v>
      </c>
    </row>
    <row r="23" spans="1:21" x14ac:dyDescent="0.25">
      <c r="A23" s="81" t="s">
        <v>139</v>
      </c>
      <c r="B23" s="15">
        <v>24</v>
      </c>
      <c r="C23" s="15">
        <v>88</v>
      </c>
      <c r="D23" s="15">
        <v>492</v>
      </c>
      <c r="E23" s="15">
        <v>349</v>
      </c>
      <c r="F23" s="15">
        <v>198</v>
      </c>
      <c r="G23" s="15">
        <v>114</v>
      </c>
      <c r="H23" s="15">
        <v>64</v>
      </c>
      <c r="I23" s="15">
        <v>51</v>
      </c>
      <c r="J23" s="119">
        <v>1380</v>
      </c>
      <c r="L23" s="81" t="s">
        <v>150</v>
      </c>
      <c r="M23" s="15">
        <v>102</v>
      </c>
      <c r="N23" s="15">
        <v>206</v>
      </c>
      <c r="O23" s="15">
        <v>1355</v>
      </c>
      <c r="P23" s="15">
        <v>401</v>
      </c>
      <c r="Q23" s="15">
        <v>190</v>
      </c>
      <c r="R23" s="15">
        <v>86</v>
      </c>
      <c r="S23" s="15">
        <v>54</v>
      </c>
      <c r="T23" s="15">
        <v>26</v>
      </c>
      <c r="U23" s="119">
        <v>2420</v>
      </c>
    </row>
    <row r="24" spans="1:21" x14ac:dyDescent="0.25">
      <c r="A24" s="81" t="s">
        <v>162</v>
      </c>
      <c r="B24" s="15">
        <v>32</v>
      </c>
      <c r="C24" s="15">
        <v>63</v>
      </c>
      <c r="D24" s="15">
        <v>427</v>
      </c>
      <c r="E24" s="15">
        <v>376</v>
      </c>
      <c r="F24" s="15">
        <v>190</v>
      </c>
      <c r="G24" s="15">
        <v>122</v>
      </c>
      <c r="H24" s="15">
        <v>87</v>
      </c>
      <c r="I24" s="15">
        <v>62</v>
      </c>
      <c r="J24" s="119">
        <v>1359</v>
      </c>
      <c r="L24" s="81" t="s">
        <v>147</v>
      </c>
      <c r="M24" s="15">
        <v>84</v>
      </c>
      <c r="N24" s="15">
        <v>240</v>
      </c>
      <c r="O24" s="15">
        <v>1230</v>
      </c>
      <c r="P24" s="15">
        <v>404</v>
      </c>
      <c r="Q24" s="15">
        <v>219</v>
      </c>
      <c r="R24" s="15">
        <v>111</v>
      </c>
      <c r="S24" s="15">
        <v>53</v>
      </c>
      <c r="T24" s="15">
        <v>30</v>
      </c>
      <c r="U24" s="119">
        <v>2371</v>
      </c>
    </row>
    <row r="25" spans="1:21" x14ac:dyDescent="0.25">
      <c r="A25" s="81" t="s">
        <v>147</v>
      </c>
      <c r="B25" s="15">
        <v>32</v>
      </c>
      <c r="C25" s="15">
        <v>70</v>
      </c>
      <c r="D25" s="15">
        <v>491</v>
      </c>
      <c r="E25" s="15">
        <v>342</v>
      </c>
      <c r="F25" s="15">
        <v>176</v>
      </c>
      <c r="G25" s="15">
        <v>105</v>
      </c>
      <c r="H25" s="15">
        <v>77</v>
      </c>
      <c r="I25" s="15">
        <v>49</v>
      </c>
      <c r="J25" s="119">
        <v>1342</v>
      </c>
      <c r="L25" s="81" t="s">
        <v>162</v>
      </c>
      <c r="M25" s="15">
        <v>54</v>
      </c>
      <c r="N25" s="15">
        <v>129</v>
      </c>
      <c r="O25" s="15">
        <v>1812</v>
      </c>
      <c r="P25" s="15">
        <v>189</v>
      </c>
      <c r="Q25" s="15">
        <v>87</v>
      </c>
      <c r="R25" s="15">
        <v>41</v>
      </c>
      <c r="S25" s="15">
        <v>31</v>
      </c>
      <c r="T25" s="15">
        <v>19</v>
      </c>
      <c r="U25" s="119">
        <v>2362</v>
      </c>
    </row>
    <row r="26" spans="1:21" x14ac:dyDescent="0.25">
      <c r="A26" s="81" t="s">
        <v>168</v>
      </c>
      <c r="B26" s="15">
        <v>27</v>
      </c>
      <c r="C26" s="15">
        <v>67</v>
      </c>
      <c r="D26" s="15">
        <v>416</v>
      </c>
      <c r="E26" s="15">
        <v>332</v>
      </c>
      <c r="F26" s="15">
        <v>177</v>
      </c>
      <c r="G26" s="15">
        <v>112</v>
      </c>
      <c r="H26" s="15">
        <v>69</v>
      </c>
      <c r="I26" s="15">
        <v>44</v>
      </c>
      <c r="J26" s="119">
        <v>1244</v>
      </c>
      <c r="L26" s="81" t="s">
        <v>139</v>
      </c>
      <c r="M26" s="15">
        <v>43</v>
      </c>
      <c r="N26" s="15">
        <v>219</v>
      </c>
      <c r="O26" s="15">
        <v>1400</v>
      </c>
      <c r="P26" s="15">
        <v>337</v>
      </c>
      <c r="Q26" s="15">
        <v>144</v>
      </c>
      <c r="R26" s="15">
        <v>90</v>
      </c>
      <c r="S26" s="15">
        <v>35</v>
      </c>
      <c r="T26" s="15">
        <v>16</v>
      </c>
      <c r="U26" s="119">
        <v>2284</v>
      </c>
    </row>
    <row r="27" spans="1:21" x14ac:dyDescent="0.25">
      <c r="A27" s="81" t="s">
        <v>155</v>
      </c>
      <c r="B27" s="15">
        <v>14</v>
      </c>
      <c r="C27" s="15">
        <v>46</v>
      </c>
      <c r="D27" s="15">
        <v>339</v>
      </c>
      <c r="E27" s="15">
        <v>346</v>
      </c>
      <c r="F27" s="15">
        <v>151</v>
      </c>
      <c r="G27" s="15">
        <v>72</v>
      </c>
      <c r="H27" s="15">
        <v>41</v>
      </c>
      <c r="I27" s="15">
        <v>16</v>
      </c>
      <c r="J27" s="119">
        <v>1025</v>
      </c>
      <c r="L27" s="81" t="s">
        <v>155</v>
      </c>
      <c r="M27" s="15">
        <v>22</v>
      </c>
      <c r="N27" s="15">
        <v>204</v>
      </c>
      <c r="O27" s="15">
        <v>1119</v>
      </c>
      <c r="P27" s="15">
        <v>533</v>
      </c>
      <c r="Q27" s="15">
        <v>200</v>
      </c>
      <c r="R27" s="15">
        <v>61</v>
      </c>
      <c r="S27" s="15">
        <v>29</v>
      </c>
      <c r="T27" s="15">
        <v>16</v>
      </c>
      <c r="U27" s="119">
        <v>2184</v>
      </c>
    </row>
    <row r="28" spans="1:21" x14ac:dyDescent="0.25">
      <c r="A28" s="81" t="s">
        <v>149</v>
      </c>
      <c r="B28" s="15">
        <v>21</v>
      </c>
      <c r="C28" s="15">
        <v>59</v>
      </c>
      <c r="D28" s="15">
        <v>344</v>
      </c>
      <c r="E28" s="15">
        <v>261</v>
      </c>
      <c r="F28" s="15">
        <v>148</v>
      </c>
      <c r="G28" s="15">
        <v>80</v>
      </c>
      <c r="H28" s="15">
        <v>53</v>
      </c>
      <c r="I28" s="15">
        <v>42</v>
      </c>
      <c r="J28" s="119">
        <v>1008</v>
      </c>
      <c r="L28" s="81" t="s">
        <v>171</v>
      </c>
      <c r="M28" s="15">
        <v>44</v>
      </c>
      <c r="N28" s="15">
        <v>185</v>
      </c>
      <c r="O28" s="15">
        <v>817</v>
      </c>
      <c r="P28" s="15">
        <v>494</v>
      </c>
      <c r="Q28" s="15">
        <v>183</v>
      </c>
      <c r="R28" s="15">
        <v>120</v>
      </c>
      <c r="S28" s="15">
        <v>33</v>
      </c>
      <c r="T28" s="15">
        <v>21</v>
      </c>
      <c r="U28" s="119">
        <v>1897</v>
      </c>
    </row>
    <row r="29" spans="1:21" x14ac:dyDescent="0.25">
      <c r="A29" s="81" t="s">
        <v>142</v>
      </c>
      <c r="B29" s="15">
        <v>18</v>
      </c>
      <c r="C29" s="15">
        <v>44</v>
      </c>
      <c r="D29" s="15">
        <v>230</v>
      </c>
      <c r="E29" s="15">
        <v>229</v>
      </c>
      <c r="F29" s="15">
        <v>144</v>
      </c>
      <c r="G29" s="15">
        <v>91</v>
      </c>
      <c r="H29" s="15">
        <v>56</v>
      </c>
      <c r="I29" s="15">
        <v>40</v>
      </c>
      <c r="J29" s="119">
        <v>852</v>
      </c>
      <c r="L29" s="81" t="s">
        <v>149</v>
      </c>
      <c r="M29" s="15">
        <v>38</v>
      </c>
      <c r="N29" s="15">
        <v>90</v>
      </c>
      <c r="O29" s="15">
        <v>1160</v>
      </c>
      <c r="P29" s="15">
        <v>140</v>
      </c>
      <c r="Q29" s="15">
        <v>72</v>
      </c>
      <c r="R29" s="15">
        <v>28</v>
      </c>
      <c r="S29" s="15">
        <v>16</v>
      </c>
      <c r="T29" s="15">
        <v>16</v>
      </c>
      <c r="U29" s="119">
        <v>1560</v>
      </c>
    </row>
    <row r="30" spans="1:21" x14ac:dyDescent="0.25">
      <c r="A30" s="81" t="s">
        <v>129</v>
      </c>
      <c r="B30" s="15">
        <v>21</v>
      </c>
      <c r="C30" s="15">
        <v>39</v>
      </c>
      <c r="D30" s="15">
        <v>278</v>
      </c>
      <c r="E30" s="15">
        <v>167</v>
      </c>
      <c r="F30" s="15">
        <v>107</v>
      </c>
      <c r="G30" s="15">
        <v>68</v>
      </c>
      <c r="H30" s="15">
        <v>47</v>
      </c>
      <c r="I30" s="15">
        <v>38</v>
      </c>
      <c r="J30" s="119">
        <v>765</v>
      </c>
      <c r="L30" s="81" t="s">
        <v>142</v>
      </c>
      <c r="M30" s="15">
        <v>23</v>
      </c>
      <c r="N30" s="15">
        <v>138</v>
      </c>
      <c r="O30" s="15">
        <v>1073</v>
      </c>
      <c r="P30" s="15">
        <v>104</v>
      </c>
      <c r="Q30" s="15">
        <v>56</v>
      </c>
      <c r="R30" s="15">
        <v>39</v>
      </c>
      <c r="S30" s="15">
        <v>17</v>
      </c>
      <c r="T30" s="15">
        <v>15</v>
      </c>
      <c r="U30" s="119">
        <v>1465</v>
      </c>
    </row>
    <row r="31" spans="1:21" x14ac:dyDescent="0.25">
      <c r="A31" s="81" t="s">
        <v>171</v>
      </c>
      <c r="B31" s="15">
        <v>15</v>
      </c>
      <c r="C31" s="15">
        <v>34</v>
      </c>
      <c r="D31" s="15">
        <v>208</v>
      </c>
      <c r="E31" s="15">
        <v>220</v>
      </c>
      <c r="F31" s="15">
        <v>117</v>
      </c>
      <c r="G31" s="15">
        <v>60</v>
      </c>
      <c r="H31" s="15">
        <v>37</v>
      </c>
      <c r="I31" s="15">
        <v>14</v>
      </c>
      <c r="J31" s="119">
        <v>705</v>
      </c>
      <c r="L31" s="81" t="s">
        <v>146</v>
      </c>
      <c r="M31" s="15">
        <v>12</v>
      </c>
      <c r="N31" s="15">
        <v>85</v>
      </c>
      <c r="O31" s="15">
        <v>951</v>
      </c>
      <c r="P31" s="15">
        <v>180</v>
      </c>
      <c r="Q31" s="15">
        <v>66</v>
      </c>
      <c r="R31" s="15">
        <v>37</v>
      </c>
      <c r="S31" s="15">
        <v>16</v>
      </c>
      <c r="T31" s="15">
        <v>14</v>
      </c>
      <c r="U31" s="119">
        <v>1361</v>
      </c>
    </row>
    <row r="32" spans="1:21" x14ac:dyDescent="0.25">
      <c r="A32" s="81" t="s">
        <v>159</v>
      </c>
      <c r="B32" s="15">
        <v>16</v>
      </c>
      <c r="C32" s="15">
        <v>35</v>
      </c>
      <c r="D32" s="15">
        <v>211</v>
      </c>
      <c r="E32" s="15">
        <v>171</v>
      </c>
      <c r="F32" s="15">
        <v>116</v>
      </c>
      <c r="G32" s="15">
        <v>65</v>
      </c>
      <c r="H32" s="15">
        <v>36</v>
      </c>
      <c r="I32" s="15">
        <v>18</v>
      </c>
      <c r="J32" s="119">
        <v>668</v>
      </c>
      <c r="L32" s="81" t="s">
        <v>130</v>
      </c>
      <c r="M32" s="15">
        <v>19</v>
      </c>
      <c r="N32" s="15">
        <v>89</v>
      </c>
      <c r="O32" s="15">
        <v>704</v>
      </c>
      <c r="P32" s="15">
        <v>178</v>
      </c>
      <c r="Q32" s="15">
        <v>116</v>
      </c>
      <c r="R32" s="15">
        <v>46</v>
      </c>
      <c r="S32" s="15">
        <v>25</v>
      </c>
      <c r="T32" s="15">
        <v>9</v>
      </c>
      <c r="U32" s="119">
        <v>1186</v>
      </c>
    </row>
    <row r="33" spans="1:21" x14ac:dyDescent="0.25">
      <c r="A33" s="81" t="s">
        <v>130</v>
      </c>
      <c r="B33" s="15">
        <v>19</v>
      </c>
      <c r="C33" s="15">
        <v>26</v>
      </c>
      <c r="D33" s="15">
        <v>219</v>
      </c>
      <c r="E33" s="15">
        <v>142</v>
      </c>
      <c r="F33" s="15">
        <v>85</v>
      </c>
      <c r="G33" s="15">
        <v>60</v>
      </c>
      <c r="H33" s="15">
        <v>47</v>
      </c>
      <c r="I33" s="15">
        <v>30</v>
      </c>
      <c r="J33" s="119">
        <v>628</v>
      </c>
      <c r="L33" s="81" t="s">
        <v>131</v>
      </c>
      <c r="M33" s="15">
        <v>9</v>
      </c>
      <c r="N33" s="15">
        <v>66</v>
      </c>
      <c r="O33" s="15">
        <v>659</v>
      </c>
      <c r="P33" s="15">
        <v>188</v>
      </c>
      <c r="Q33" s="15">
        <v>84</v>
      </c>
      <c r="R33" s="15">
        <v>30</v>
      </c>
      <c r="S33" s="15">
        <v>13</v>
      </c>
      <c r="T33" s="15">
        <v>5</v>
      </c>
      <c r="U33" s="119">
        <v>1054</v>
      </c>
    </row>
    <row r="34" spans="1:21" x14ac:dyDescent="0.25">
      <c r="A34" s="81" t="s">
        <v>169</v>
      </c>
      <c r="B34" s="15">
        <v>11</v>
      </c>
      <c r="C34" s="15">
        <v>46</v>
      </c>
      <c r="D34" s="15">
        <v>211</v>
      </c>
      <c r="E34" s="15">
        <v>140</v>
      </c>
      <c r="F34" s="15">
        <v>81</v>
      </c>
      <c r="G34" s="15">
        <v>73</v>
      </c>
      <c r="H34" s="15">
        <v>38</v>
      </c>
      <c r="I34" s="15">
        <v>25</v>
      </c>
      <c r="J34" s="119">
        <v>625</v>
      </c>
      <c r="L34" s="81" t="s">
        <v>169</v>
      </c>
      <c r="M34" s="15">
        <v>6</v>
      </c>
      <c r="N34" s="15">
        <v>89</v>
      </c>
      <c r="O34" s="15">
        <v>662</v>
      </c>
      <c r="P34" s="15">
        <v>139</v>
      </c>
      <c r="Q34" s="15">
        <v>65</v>
      </c>
      <c r="R34" s="15">
        <v>41</v>
      </c>
      <c r="S34" s="15">
        <v>19</v>
      </c>
      <c r="T34" s="15">
        <v>18</v>
      </c>
      <c r="U34" s="119">
        <v>1039</v>
      </c>
    </row>
    <row r="35" spans="1:21" x14ac:dyDescent="0.25">
      <c r="A35" s="81" t="s">
        <v>153</v>
      </c>
      <c r="B35" s="15">
        <v>9</v>
      </c>
      <c r="C35" s="15">
        <v>33</v>
      </c>
      <c r="D35" s="15">
        <v>211</v>
      </c>
      <c r="E35" s="15">
        <v>137</v>
      </c>
      <c r="F35" s="15">
        <v>93</v>
      </c>
      <c r="G35" s="15">
        <v>72</v>
      </c>
      <c r="H35" s="15">
        <v>36</v>
      </c>
      <c r="I35" s="15">
        <v>23</v>
      </c>
      <c r="J35" s="119">
        <v>614</v>
      </c>
      <c r="L35" s="81" t="s">
        <v>133</v>
      </c>
      <c r="M35" s="15">
        <v>17</v>
      </c>
      <c r="N35" s="15">
        <v>79</v>
      </c>
      <c r="O35" s="15">
        <v>925</v>
      </c>
      <c r="P35" s="15">
        <v>6</v>
      </c>
      <c r="Q35" s="15">
        <v>5</v>
      </c>
      <c r="R35" s="15">
        <v>2</v>
      </c>
      <c r="S35" s="15">
        <v>1</v>
      </c>
      <c r="T35" s="15">
        <v>1</v>
      </c>
      <c r="U35" s="119">
        <v>1036</v>
      </c>
    </row>
    <row r="36" spans="1:21" x14ac:dyDescent="0.25">
      <c r="A36" s="81" t="s">
        <v>123</v>
      </c>
      <c r="B36" s="15">
        <v>12</v>
      </c>
      <c r="C36" s="15">
        <v>34</v>
      </c>
      <c r="D36" s="15">
        <v>158</v>
      </c>
      <c r="E36" s="15">
        <v>146</v>
      </c>
      <c r="F36" s="15">
        <v>81</v>
      </c>
      <c r="G36" s="15">
        <v>44</v>
      </c>
      <c r="H36" s="15">
        <v>33</v>
      </c>
      <c r="I36" s="15">
        <v>20</v>
      </c>
      <c r="J36" s="119">
        <v>528</v>
      </c>
      <c r="L36" s="81" t="s">
        <v>159</v>
      </c>
      <c r="M36" s="15">
        <v>22</v>
      </c>
      <c r="N36" s="15">
        <v>71</v>
      </c>
      <c r="O36" s="15">
        <v>581</v>
      </c>
      <c r="P36" s="15">
        <v>89</v>
      </c>
      <c r="Q36" s="15">
        <v>58</v>
      </c>
      <c r="R36" s="15">
        <v>27</v>
      </c>
      <c r="S36" s="15">
        <v>14</v>
      </c>
      <c r="T36" s="15">
        <v>12</v>
      </c>
      <c r="U36" s="119">
        <v>874</v>
      </c>
    </row>
    <row r="37" spans="1:21" x14ac:dyDescent="0.25">
      <c r="A37" s="81" t="s">
        <v>141</v>
      </c>
      <c r="B37" s="15">
        <v>10</v>
      </c>
      <c r="C37" s="15">
        <v>21</v>
      </c>
      <c r="D37" s="15">
        <v>154</v>
      </c>
      <c r="E37" s="15">
        <v>96</v>
      </c>
      <c r="F37" s="15">
        <v>62</v>
      </c>
      <c r="G37" s="15">
        <v>48</v>
      </c>
      <c r="H37" s="15">
        <v>26</v>
      </c>
      <c r="I37" s="15">
        <v>13</v>
      </c>
      <c r="J37" s="119">
        <v>430</v>
      </c>
      <c r="L37" s="81" t="s">
        <v>129</v>
      </c>
      <c r="M37" s="15">
        <v>19</v>
      </c>
      <c r="N37" s="15">
        <v>65</v>
      </c>
      <c r="O37" s="15">
        <v>570</v>
      </c>
      <c r="P37" s="15">
        <v>68</v>
      </c>
      <c r="Q37" s="15">
        <v>38</v>
      </c>
      <c r="R37" s="15">
        <v>25</v>
      </c>
      <c r="S37" s="15">
        <v>15</v>
      </c>
      <c r="T37" s="15">
        <v>9</v>
      </c>
      <c r="U37" s="119">
        <v>809</v>
      </c>
    </row>
    <row r="38" spans="1:21" x14ac:dyDescent="0.25">
      <c r="A38" s="81" t="s">
        <v>133</v>
      </c>
      <c r="B38" s="15">
        <v>1</v>
      </c>
      <c r="C38" s="15">
        <v>20</v>
      </c>
      <c r="D38" s="15">
        <v>167</v>
      </c>
      <c r="E38" s="15">
        <v>128</v>
      </c>
      <c r="F38" s="15">
        <v>48</v>
      </c>
      <c r="G38" s="15">
        <v>31</v>
      </c>
      <c r="H38" s="15">
        <v>13</v>
      </c>
      <c r="I38" s="15">
        <v>4</v>
      </c>
      <c r="J38" s="119">
        <v>412</v>
      </c>
      <c r="L38" s="81" t="s">
        <v>132</v>
      </c>
      <c r="M38" s="15">
        <v>9</v>
      </c>
      <c r="N38" s="15">
        <v>89</v>
      </c>
      <c r="O38" s="15">
        <v>368</v>
      </c>
      <c r="P38" s="15">
        <v>185</v>
      </c>
      <c r="Q38" s="15">
        <v>85</v>
      </c>
      <c r="R38" s="15">
        <v>38</v>
      </c>
      <c r="S38" s="15">
        <v>13</v>
      </c>
      <c r="T38" s="15">
        <v>6</v>
      </c>
      <c r="U38" s="119">
        <v>793</v>
      </c>
    </row>
    <row r="39" spans="1:21" x14ac:dyDescent="0.25">
      <c r="A39" s="81" t="s">
        <v>146</v>
      </c>
      <c r="B39" s="15">
        <v>3</v>
      </c>
      <c r="C39" s="15">
        <v>19</v>
      </c>
      <c r="D39" s="15">
        <v>159</v>
      </c>
      <c r="E39" s="15">
        <v>140</v>
      </c>
      <c r="F39" s="15">
        <v>57</v>
      </c>
      <c r="G39" s="15">
        <v>16</v>
      </c>
      <c r="H39" s="15">
        <v>3</v>
      </c>
      <c r="I39" s="15">
        <v>9</v>
      </c>
      <c r="J39" s="119">
        <v>406</v>
      </c>
      <c r="L39" s="81" t="s">
        <v>141</v>
      </c>
      <c r="M39" s="15">
        <v>20</v>
      </c>
      <c r="N39" s="15">
        <v>55</v>
      </c>
      <c r="O39" s="15">
        <v>380</v>
      </c>
      <c r="P39" s="15">
        <v>128</v>
      </c>
      <c r="Q39" s="15">
        <v>61</v>
      </c>
      <c r="R39" s="15">
        <v>32</v>
      </c>
      <c r="S39" s="15">
        <v>16</v>
      </c>
      <c r="T39" s="15">
        <v>5</v>
      </c>
      <c r="U39" s="119">
        <v>697</v>
      </c>
    </row>
    <row r="40" spans="1:21" x14ac:dyDescent="0.25">
      <c r="A40" s="81" t="s">
        <v>148</v>
      </c>
      <c r="B40" s="15">
        <v>6</v>
      </c>
      <c r="C40" s="15">
        <v>30</v>
      </c>
      <c r="D40" s="15">
        <v>109</v>
      </c>
      <c r="E40" s="15">
        <v>82</v>
      </c>
      <c r="F40" s="15">
        <v>44</v>
      </c>
      <c r="G40" s="15">
        <v>36</v>
      </c>
      <c r="H40" s="15">
        <v>19</v>
      </c>
      <c r="I40" s="15">
        <v>19</v>
      </c>
      <c r="J40" s="119">
        <v>345</v>
      </c>
      <c r="L40" s="81" t="s">
        <v>123</v>
      </c>
      <c r="M40" s="15">
        <v>14</v>
      </c>
      <c r="N40" s="15">
        <v>50</v>
      </c>
      <c r="O40" s="15">
        <v>439</v>
      </c>
      <c r="P40" s="15">
        <v>74</v>
      </c>
      <c r="Q40" s="15">
        <v>40</v>
      </c>
      <c r="R40" s="15">
        <v>30</v>
      </c>
      <c r="S40" s="15">
        <v>5</v>
      </c>
      <c r="T40" s="15">
        <v>5</v>
      </c>
      <c r="U40" s="119">
        <v>657</v>
      </c>
    </row>
    <row r="41" spans="1:21" x14ac:dyDescent="0.25">
      <c r="A41" s="81" t="s">
        <v>160</v>
      </c>
      <c r="B41" s="15">
        <v>11</v>
      </c>
      <c r="C41" s="15">
        <v>12</v>
      </c>
      <c r="D41" s="15">
        <v>82</v>
      </c>
      <c r="E41" s="15">
        <v>70</v>
      </c>
      <c r="F41" s="15">
        <v>52</v>
      </c>
      <c r="G41" s="15">
        <v>47</v>
      </c>
      <c r="H41" s="15">
        <v>23</v>
      </c>
      <c r="I41" s="15">
        <v>16</v>
      </c>
      <c r="J41" s="119">
        <v>313</v>
      </c>
      <c r="L41" s="81" t="s">
        <v>153</v>
      </c>
      <c r="M41" s="15">
        <v>16</v>
      </c>
      <c r="N41" s="15">
        <v>45</v>
      </c>
      <c r="O41" s="15">
        <v>521</v>
      </c>
      <c r="P41" s="15">
        <v>30</v>
      </c>
      <c r="Q41" s="15">
        <v>14</v>
      </c>
      <c r="R41" s="15">
        <v>12</v>
      </c>
      <c r="S41" s="15">
        <v>6</v>
      </c>
      <c r="T41" s="15">
        <v>4</v>
      </c>
      <c r="U41" s="119">
        <v>648</v>
      </c>
    </row>
    <row r="42" spans="1:21" x14ac:dyDescent="0.25">
      <c r="A42" s="81" t="s">
        <v>156</v>
      </c>
      <c r="B42" s="15">
        <v>14</v>
      </c>
      <c r="C42" s="15">
        <v>21</v>
      </c>
      <c r="D42" s="15">
        <v>92</v>
      </c>
      <c r="E42" s="15">
        <v>83</v>
      </c>
      <c r="F42" s="15">
        <v>48</v>
      </c>
      <c r="G42" s="15">
        <v>21</v>
      </c>
      <c r="H42" s="15">
        <v>19</v>
      </c>
      <c r="I42" s="15">
        <v>11</v>
      </c>
      <c r="J42" s="119">
        <v>309</v>
      </c>
      <c r="L42" s="81" t="s">
        <v>148</v>
      </c>
      <c r="M42" s="15">
        <v>12</v>
      </c>
      <c r="N42" s="15">
        <v>53</v>
      </c>
      <c r="O42" s="15">
        <v>391</v>
      </c>
      <c r="P42" s="15">
        <v>89</v>
      </c>
      <c r="Q42" s="15">
        <v>48</v>
      </c>
      <c r="R42" s="15">
        <v>31</v>
      </c>
      <c r="S42" s="15">
        <v>11</v>
      </c>
      <c r="T42" s="15">
        <v>3</v>
      </c>
      <c r="U42" s="119">
        <v>638</v>
      </c>
    </row>
    <row r="43" spans="1:21" x14ac:dyDescent="0.25">
      <c r="A43" s="81" t="s">
        <v>131</v>
      </c>
      <c r="B43" s="15">
        <v>1</v>
      </c>
      <c r="C43" s="15">
        <v>16</v>
      </c>
      <c r="D43" s="15">
        <v>74</v>
      </c>
      <c r="E43" s="15">
        <v>103</v>
      </c>
      <c r="F43" s="15">
        <v>54</v>
      </c>
      <c r="G43" s="15">
        <v>21</v>
      </c>
      <c r="H43" s="15">
        <v>17</v>
      </c>
      <c r="I43" s="15">
        <v>6</v>
      </c>
      <c r="J43" s="119">
        <v>292</v>
      </c>
      <c r="L43" s="81" t="s">
        <v>152</v>
      </c>
      <c r="M43" s="15">
        <v>11</v>
      </c>
      <c r="N43" s="15">
        <v>54</v>
      </c>
      <c r="O43" s="15">
        <v>255</v>
      </c>
      <c r="P43" s="15">
        <v>163</v>
      </c>
      <c r="Q43" s="15">
        <v>66</v>
      </c>
      <c r="R43" s="15">
        <v>26</v>
      </c>
      <c r="S43" s="15">
        <v>12</v>
      </c>
      <c r="T43" s="15">
        <v>9</v>
      </c>
      <c r="U43" s="119">
        <v>596</v>
      </c>
    </row>
    <row r="44" spans="1:21" x14ac:dyDescent="0.25">
      <c r="A44" s="81" t="s">
        <v>170</v>
      </c>
      <c r="B44" s="15">
        <v>2</v>
      </c>
      <c r="C44" s="15">
        <v>5</v>
      </c>
      <c r="D44" s="15">
        <v>92</v>
      </c>
      <c r="E44" s="15">
        <v>55</v>
      </c>
      <c r="F44" s="15">
        <v>35</v>
      </c>
      <c r="G44" s="15">
        <v>25</v>
      </c>
      <c r="H44" s="15">
        <v>18</v>
      </c>
      <c r="I44" s="15">
        <v>11</v>
      </c>
      <c r="J44" s="119">
        <v>243</v>
      </c>
      <c r="L44" s="81" t="s">
        <v>140</v>
      </c>
      <c r="M44" s="15">
        <v>14</v>
      </c>
      <c r="N44" s="15">
        <v>64</v>
      </c>
      <c r="O44" s="15">
        <v>303</v>
      </c>
      <c r="P44" s="15">
        <v>116</v>
      </c>
      <c r="Q44" s="15">
        <v>54</v>
      </c>
      <c r="R44" s="15">
        <v>20</v>
      </c>
      <c r="S44" s="15">
        <v>10</v>
      </c>
      <c r="T44" s="15">
        <v>9</v>
      </c>
      <c r="U44" s="119">
        <v>590</v>
      </c>
    </row>
    <row r="45" spans="1:21" x14ac:dyDescent="0.25">
      <c r="A45" s="81" t="s">
        <v>128</v>
      </c>
      <c r="B45" s="15">
        <v>14</v>
      </c>
      <c r="C45" s="15">
        <v>15</v>
      </c>
      <c r="D45" s="15">
        <v>56</v>
      </c>
      <c r="E45" s="15">
        <v>60</v>
      </c>
      <c r="F45" s="15">
        <v>23</v>
      </c>
      <c r="G45" s="15">
        <v>19</v>
      </c>
      <c r="H45" s="15">
        <v>15</v>
      </c>
      <c r="I45" s="15">
        <v>11</v>
      </c>
      <c r="J45" s="119">
        <v>213</v>
      </c>
      <c r="L45" s="81" t="s">
        <v>160</v>
      </c>
      <c r="M45" s="15">
        <v>12</v>
      </c>
      <c r="N45" s="15">
        <v>40</v>
      </c>
      <c r="O45" s="15">
        <v>306</v>
      </c>
      <c r="P45" s="15">
        <v>93</v>
      </c>
      <c r="Q45" s="15">
        <v>53</v>
      </c>
      <c r="R45" s="15">
        <v>24</v>
      </c>
      <c r="S45" s="15">
        <v>14</v>
      </c>
      <c r="T45" s="15">
        <v>11</v>
      </c>
      <c r="U45" s="119">
        <v>553</v>
      </c>
    </row>
    <row r="46" spans="1:21" x14ac:dyDescent="0.25">
      <c r="A46" s="81" t="s">
        <v>140</v>
      </c>
      <c r="B46" s="15">
        <v>2</v>
      </c>
      <c r="C46" s="15">
        <v>20</v>
      </c>
      <c r="D46" s="15">
        <v>56</v>
      </c>
      <c r="E46" s="15">
        <v>56</v>
      </c>
      <c r="F46" s="15">
        <v>33</v>
      </c>
      <c r="G46" s="15">
        <v>18</v>
      </c>
      <c r="H46" s="15">
        <v>20</v>
      </c>
      <c r="I46" s="15">
        <v>7</v>
      </c>
      <c r="J46" s="119">
        <v>212</v>
      </c>
      <c r="L46" s="81" t="s">
        <v>170</v>
      </c>
      <c r="M46" s="15">
        <v>12</v>
      </c>
      <c r="N46" s="15">
        <v>28</v>
      </c>
      <c r="O46" s="15">
        <v>294</v>
      </c>
      <c r="P46" s="15">
        <v>61</v>
      </c>
      <c r="Q46" s="15">
        <v>51</v>
      </c>
      <c r="R46" s="15">
        <v>8</v>
      </c>
      <c r="S46" s="15">
        <v>10</v>
      </c>
      <c r="T46" s="15">
        <v>7</v>
      </c>
      <c r="U46" s="119">
        <v>471</v>
      </c>
    </row>
    <row r="47" spans="1:21" x14ac:dyDescent="0.25">
      <c r="A47" s="81" t="s">
        <v>132</v>
      </c>
      <c r="B47" s="15"/>
      <c r="C47" s="15">
        <v>6</v>
      </c>
      <c r="D47" s="15">
        <v>83</v>
      </c>
      <c r="E47" s="15">
        <v>64</v>
      </c>
      <c r="F47" s="15">
        <v>27</v>
      </c>
      <c r="G47" s="15">
        <v>6</v>
      </c>
      <c r="H47" s="15">
        <v>3</v>
      </c>
      <c r="I47" s="15">
        <v>3</v>
      </c>
      <c r="J47" s="119">
        <v>192</v>
      </c>
      <c r="L47" s="81" t="s">
        <v>166</v>
      </c>
      <c r="M47" s="15">
        <v>10</v>
      </c>
      <c r="N47" s="15">
        <v>45</v>
      </c>
      <c r="O47" s="15">
        <v>168</v>
      </c>
      <c r="P47" s="15">
        <v>47</v>
      </c>
      <c r="Q47" s="15">
        <v>33</v>
      </c>
      <c r="R47" s="15">
        <v>12</v>
      </c>
      <c r="S47" s="15">
        <v>4</v>
      </c>
      <c r="T47" s="15">
        <v>4</v>
      </c>
      <c r="U47" s="119">
        <v>323</v>
      </c>
    </row>
    <row r="48" spans="1:21" x14ac:dyDescent="0.25">
      <c r="A48" s="81" t="s">
        <v>166</v>
      </c>
      <c r="B48" s="15">
        <v>15</v>
      </c>
      <c r="C48" s="15">
        <v>14</v>
      </c>
      <c r="D48" s="15">
        <v>49</v>
      </c>
      <c r="E48" s="15">
        <v>44</v>
      </c>
      <c r="F48" s="15">
        <v>29</v>
      </c>
      <c r="G48" s="15">
        <v>21</v>
      </c>
      <c r="H48" s="15">
        <v>14</v>
      </c>
      <c r="I48" s="15">
        <v>4</v>
      </c>
      <c r="J48" s="119">
        <v>190</v>
      </c>
      <c r="L48" s="81" t="s">
        <v>161</v>
      </c>
      <c r="M48" s="15"/>
      <c r="N48" s="15">
        <v>18</v>
      </c>
      <c r="O48" s="15">
        <v>169</v>
      </c>
      <c r="P48" s="15">
        <v>81</v>
      </c>
      <c r="Q48" s="15">
        <v>21</v>
      </c>
      <c r="R48" s="15">
        <v>13</v>
      </c>
      <c r="S48" s="15">
        <v>3</v>
      </c>
      <c r="T48" s="15"/>
      <c r="U48" s="119">
        <v>305</v>
      </c>
    </row>
    <row r="49" spans="1:21" x14ac:dyDescent="0.25">
      <c r="A49" s="81" t="s">
        <v>152</v>
      </c>
      <c r="B49" s="15">
        <v>4</v>
      </c>
      <c r="C49" s="15">
        <v>7</v>
      </c>
      <c r="D49" s="15">
        <v>45</v>
      </c>
      <c r="E49" s="15">
        <v>52</v>
      </c>
      <c r="F49" s="15">
        <v>21</v>
      </c>
      <c r="G49" s="15">
        <v>13</v>
      </c>
      <c r="H49" s="15">
        <v>13</v>
      </c>
      <c r="I49" s="15">
        <v>11</v>
      </c>
      <c r="J49" s="119">
        <v>166</v>
      </c>
      <c r="L49" s="81" t="s">
        <v>156</v>
      </c>
      <c r="M49" s="15">
        <v>8</v>
      </c>
      <c r="N49" s="15">
        <v>27</v>
      </c>
      <c r="O49" s="15">
        <v>174</v>
      </c>
      <c r="P49" s="15">
        <v>46</v>
      </c>
      <c r="Q49" s="15">
        <v>18</v>
      </c>
      <c r="R49" s="15">
        <v>10</v>
      </c>
      <c r="S49" s="15">
        <v>4</v>
      </c>
      <c r="T49" s="15">
        <v>3</v>
      </c>
      <c r="U49" s="119">
        <v>290</v>
      </c>
    </row>
    <row r="50" spans="1:21" x14ac:dyDescent="0.25">
      <c r="A50" s="81" t="s">
        <v>137</v>
      </c>
      <c r="B50" s="15">
        <v>5</v>
      </c>
      <c r="C50" s="15">
        <v>7</v>
      </c>
      <c r="D50" s="15">
        <v>24</v>
      </c>
      <c r="E50" s="15">
        <v>23</v>
      </c>
      <c r="F50" s="15">
        <v>13</v>
      </c>
      <c r="G50" s="15">
        <v>9</v>
      </c>
      <c r="H50" s="15">
        <v>9</v>
      </c>
      <c r="I50" s="15">
        <v>13</v>
      </c>
      <c r="J50" s="119">
        <v>103</v>
      </c>
      <c r="L50" s="81" t="s">
        <v>128</v>
      </c>
      <c r="M50" s="15">
        <v>4</v>
      </c>
      <c r="N50" s="15">
        <v>16</v>
      </c>
      <c r="O50" s="15">
        <v>175</v>
      </c>
      <c r="P50" s="15">
        <v>35</v>
      </c>
      <c r="Q50" s="15">
        <v>13</v>
      </c>
      <c r="R50" s="15">
        <v>4</v>
      </c>
      <c r="S50" s="15">
        <v>1</v>
      </c>
      <c r="T50" s="15">
        <v>1</v>
      </c>
      <c r="U50" s="119">
        <v>249</v>
      </c>
    </row>
    <row r="51" spans="1:21" x14ac:dyDescent="0.25">
      <c r="A51" s="81" t="s">
        <v>151</v>
      </c>
      <c r="B51" s="15">
        <v>9</v>
      </c>
      <c r="C51" s="15">
        <v>1</v>
      </c>
      <c r="D51" s="15">
        <v>15</v>
      </c>
      <c r="E51" s="15">
        <v>17</v>
      </c>
      <c r="F51" s="15">
        <v>19</v>
      </c>
      <c r="G51" s="15">
        <v>17</v>
      </c>
      <c r="H51" s="15">
        <v>10</v>
      </c>
      <c r="I51" s="15">
        <v>8</v>
      </c>
      <c r="J51" s="119">
        <v>96</v>
      </c>
      <c r="L51" s="81" t="s">
        <v>154</v>
      </c>
      <c r="M51" s="15">
        <v>1</v>
      </c>
      <c r="N51" s="15">
        <v>6</v>
      </c>
      <c r="O51" s="15">
        <v>74</v>
      </c>
      <c r="P51" s="15">
        <v>22</v>
      </c>
      <c r="Q51" s="15">
        <v>8</v>
      </c>
      <c r="R51" s="15">
        <v>10</v>
      </c>
      <c r="S51" s="15">
        <v>2</v>
      </c>
      <c r="T51" s="15">
        <v>1</v>
      </c>
      <c r="U51" s="119">
        <v>124</v>
      </c>
    </row>
    <row r="52" spans="1:21" x14ac:dyDescent="0.25">
      <c r="A52" s="81" t="s">
        <v>144</v>
      </c>
      <c r="B52" s="15">
        <v>3</v>
      </c>
      <c r="C52" s="15">
        <v>2</v>
      </c>
      <c r="D52" s="15">
        <v>14</v>
      </c>
      <c r="E52" s="15">
        <v>14</v>
      </c>
      <c r="F52" s="15">
        <v>14</v>
      </c>
      <c r="G52" s="15">
        <v>8</v>
      </c>
      <c r="H52" s="15">
        <v>12</v>
      </c>
      <c r="I52" s="15">
        <v>6</v>
      </c>
      <c r="J52" s="119">
        <v>73</v>
      </c>
      <c r="L52" s="81" t="s">
        <v>137</v>
      </c>
      <c r="M52" s="15">
        <v>5</v>
      </c>
      <c r="N52" s="15">
        <v>7</v>
      </c>
      <c r="O52" s="15">
        <v>51</v>
      </c>
      <c r="P52" s="15">
        <v>18</v>
      </c>
      <c r="Q52" s="15">
        <v>11</v>
      </c>
      <c r="R52" s="15">
        <v>7</v>
      </c>
      <c r="S52" s="15">
        <v>5</v>
      </c>
      <c r="T52" s="15">
        <v>3</v>
      </c>
      <c r="U52" s="119">
        <v>107</v>
      </c>
    </row>
    <row r="53" spans="1:21" x14ac:dyDescent="0.25">
      <c r="A53" s="81" t="s">
        <v>163</v>
      </c>
      <c r="B53" s="15">
        <v>4</v>
      </c>
      <c r="C53" s="15">
        <v>8</v>
      </c>
      <c r="D53" s="15">
        <v>16</v>
      </c>
      <c r="E53" s="15">
        <v>11</v>
      </c>
      <c r="F53" s="15">
        <v>4</v>
      </c>
      <c r="G53" s="15">
        <v>6</v>
      </c>
      <c r="H53" s="15">
        <v>4</v>
      </c>
      <c r="I53" s="15"/>
      <c r="J53" s="119">
        <v>53</v>
      </c>
      <c r="L53" s="81" t="s">
        <v>144</v>
      </c>
      <c r="M53" s="15">
        <v>3</v>
      </c>
      <c r="N53" s="15">
        <v>5</v>
      </c>
      <c r="O53" s="15">
        <v>41</v>
      </c>
      <c r="P53" s="15">
        <v>21</v>
      </c>
      <c r="Q53" s="15">
        <v>5</v>
      </c>
      <c r="R53" s="15">
        <v>14</v>
      </c>
      <c r="S53" s="15">
        <v>10</v>
      </c>
      <c r="T53" s="15">
        <v>4</v>
      </c>
      <c r="U53" s="119">
        <v>103</v>
      </c>
    </row>
    <row r="54" spans="1:21" x14ac:dyDescent="0.25">
      <c r="A54" s="81" t="s">
        <v>161</v>
      </c>
      <c r="B54" s="15"/>
      <c r="C54" s="15">
        <v>2</v>
      </c>
      <c r="D54" s="15">
        <v>24</v>
      </c>
      <c r="E54" s="15">
        <v>10</v>
      </c>
      <c r="F54" s="15">
        <v>6</v>
      </c>
      <c r="G54" s="15">
        <v>6</v>
      </c>
      <c r="H54" s="15"/>
      <c r="I54" s="15">
        <v>4</v>
      </c>
      <c r="J54" s="119">
        <v>52</v>
      </c>
      <c r="L54" s="81" t="s">
        <v>151</v>
      </c>
      <c r="M54" s="15">
        <v>3</v>
      </c>
      <c r="N54" s="15">
        <v>2</v>
      </c>
      <c r="O54" s="15">
        <v>50</v>
      </c>
      <c r="P54" s="15">
        <v>12</v>
      </c>
      <c r="Q54" s="15">
        <v>14</v>
      </c>
      <c r="R54" s="15">
        <v>8</v>
      </c>
      <c r="S54" s="15">
        <v>3</v>
      </c>
      <c r="T54" s="15">
        <v>2</v>
      </c>
      <c r="U54" s="119">
        <v>94</v>
      </c>
    </row>
    <row r="55" spans="1:21" x14ac:dyDescent="0.25">
      <c r="A55" s="81" t="s">
        <v>154</v>
      </c>
      <c r="B55" s="15">
        <v>3</v>
      </c>
      <c r="C55" s="15">
        <v>1</v>
      </c>
      <c r="D55" s="15">
        <v>10</v>
      </c>
      <c r="E55" s="15">
        <v>6</v>
      </c>
      <c r="F55" s="15">
        <v>10</v>
      </c>
      <c r="G55" s="15">
        <v>7</v>
      </c>
      <c r="H55" s="15">
        <v>12</v>
      </c>
      <c r="I55" s="15">
        <v>3</v>
      </c>
      <c r="J55" s="119">
        <v>52</v>
      </c>
      <c r="L55" s="81" t="s">
        <v>158</v>
      </c>
      <c r="M55" s="15">
        <v>5</v>
      </c>
      <c r="N55" s="15">
        <v>6</v>
      </c>
      <c r="O55" s="15">
        <v>26</v>
      </c>
      <c r="P55" s="15">
        <v>23</v>
      </c>
      <c r="Q55" s="15">
        <v>13</v>
      </c>
      <c r="R55" s="15">
        <v>8</v>
      </c>
      <c r="S55" s="15">
        <v>2</v>
      </c>
      <c r="T55" s="15"/>
      <c r="U55" s="119">
        <v>83</v>
      </c>
    </row>
    <row r="56" spans="1:21" x14ac:dyDescent="0.25">
      <c r="A56" s="81" t="s">
        <v>167</v>
      </c>
      <c r="B56" s="15">
        <v>1</v>
      </c>
      <c r="C56" s="15"/>
      <c r="D56" s="15">
        <v>9</v>
      </c>
      <c r="E56" s="15">
        <v>8</v>
      </c>
      <c r="F56" s="15">
        <v>8</v>
      </c>
      <c r="G56" s="15">
        <v>8</v>
      </c>
      <c r="H56" s="15">
        <v>5</v>
      </c>
      <c r="I56" s="15">
        <v>5</v>
      </c>
      <c r="J56" s="119">
        <v>44</v>
      </c>
      <c r="L56" s="81" t="s">
        <v>163</v>
      </c>
      <c r="M56" s="15"/>
      <c r="N56" s="15">
        <v>7</v>
      </c>
      <c r="O56" s="15">
        <v>50</v>
      </c>
      <c r="P56" s="15">
        <v>6</v>
      </c>
      <c r="Q56" s="15">
        <v>9</v>
      </c>
      <c r="R56" s="15">
        <v>4</v>
      </c>
      <c r="S56" s="15">
        <v>1</v>
      </c>
      <c r="T56" s="15">
        <v>2</v>
      </c>
      <c r="U56" s="119">
        <v>79</v>
      </c>
    </row>
    <row r="57" spans="1:21" x14ac:dyDescent="0.25">
      <c r="A57" s="81" t="s">
        <v>136</v>
      </c>
      <c r="B57" s="15">
        <v>2</v>
      </c>
      <c r="C57" s="15">
        <v>2</v>
      </c>
      <c r="D57" s="15">
        <v>7</v>
      </c>
      <c r="E57" s="15">
        <v>6</v>
      </c>
      <c r="F57" s="15">
        <v>10</v>
      </c>
      <c r="G57" s="15">
        <v>6</v>
      </c>
      <c r="H57" s="15">
        <v>4</v>
      </c>
      <c r="I57" s="15">
        <v>5</v>
      </c>
      <c r="J57" s="119">
        <v>42</v>
      </c>
      <c r="L57" s="81" t="s">
        <v>136</v>
      </c>
      <c r="M57" s="15"/>
      <c r="N57" s="15">
        <v>9</v>
      </c>
      <c r="O57" s="15">
        <v>19</v>
      </c>
      <c r="P57" s="15">
        <v>17</v>
      </c>
      <c r="Q57" s="15">
        <v>12</v>
      </c>
      <c r="R57" s="15">
        <v>5</v>
      </c>
      <c r="S57" s="15">
        <v>3</v>
      </c>
      <c r="T57" s="15">
        <v>1</v>
      </c>
      <c r="U57" s="119">
        <v>66</v>
      </c>
    </row>
    <row r="58" spans="1:21" x14ac:dyDescent="0.25">
      <c r="A58" s="81" t="s">
        <v>172</v>
      </c>
      <c r="B58" s="15">
        <v>1</v>
      </c>
      <c r="C58" s="15"/>
      <c r="D58" s="15">
        <v>11</v>
      </c>
      <c r="E58" s="15">
        <v>4</v>
      </c>
      <c r="F58" s="15">
        <v>6</v>
      </c>
      <c r="G58" s="15">
        <v>10</v>
      </c>
      <c r="H58" s="15">
        <v>3</v>
      </c>
      <c r="I58" s="15">
        <v>6</v>
      </c>
      <c r="J58" s="119">
        <v>41</v>
      </c>
      <c r="L58" s="81" t="s">
        <v>167</v>
      </c>
      <c r="M58" s="15">
        <v>2</v>
      </c>
      <c r="N58" s="15">
        <v>3</v>
      </c>
      <c r="O58" s="15">
        <v>23</v>
      </c>
      <c r="P58" s="15">
        <v>11</v>
      </c>
      <c r="Q58" s="15">
        <v>6</v>
      </c>
      <c r="R58" s="15">
        <v>7</v>
      </c>
      <c r="S58" s="15">
        <v>3</v>
      </c>
      <c r="T58" s="15">
        <v>1</v>
      </c>
      <c r="U58" s="119">
        <v>56</v>
      </c>
    </row>
    <row r="59" spans="1:21" x14ac:dyDescent="0.25">
      <c r="A59" s="81" t="s">
        <v>158</v>
      </c>
      <c r="B59" s="15"/>
      <c r="C59" s="15">
        <v>3</v>
      </c>
      <c r="D59" s="15">
        <v>11</v>
      </c>
      <c r="E59" s="15">
        <v>9</v>
      </c>
      <c r="F59" s="15">
        <v>7</v>
      </c>
      <c r="G59" s="15">
        <v>5</v>
      </c>
      <c r="H59" s="15">
        <v>4</v>
      </c>
      <c r="I59" s="15">
        <v>2</v>
      </c>
      <c r="J59" s="119">
        <v>41</v>
      </c>
      <c r="L59" s="81" t="s">
        <v>172</v>
      </c>
      <c r="M59" s="15">
        <v>4</v>
      </c>
      <c r="N59" s="15"/>
      <c r="O59" s="15">
        <v>14</v>
      </c>
      <c r="P59" s="15">
        <v>7</v>
      </c>
      <c r="Q59" s="15">
        <v>4</v>
      </c>
      <c r="R59" s="15">
        <v>4</v>
      </c>
      <c r="S59" s="15"/>
      <c r="T59" s="15">
        <v>3</v>
      </c>
      <c r="U59" s="119">
        <v>36</v>
      </c>
    </row>
    <row r="60" spans="1:21" x14ac:dyDescent="0.25">
      <c r="A60" s="4" t="s">
        <v>71</v>
      </c>
      <c r="B60" s="15">
        <v>909</v>
      </c>
      <c r="C60" s="15">
        <v>2721</v>
      </c>
      <c r="D60" s="15">
        <v>17604</v>
      </c>
      <c r="E60" s="15">
        <v>12869</v>
      </c>
      <c r="F60" s="15">
        <v>6989</v>
      </c>
      <c r="G60" s="15">
        <v>4137</v>
      </c>
      <c r="H60" s="15">
        <v>2397</v>
      </c>
      <c r="I60" s="15">
        <v>1554</v>
      </c>
      <c r="J60" s="119">
        <v>49180</v>
      </c>
      <c r="L60" s="4" t="s">
        <v>71</v>
      </c>
      <c r="M60" s="15">
        <v>1918</v>
      </c>
      <c r="N60" s="15">
        <v>8658</v>
      </c>
      <c r="O60" s="15">
        <v>56551</v>
      </c>
      <c r="P60" s="15">
        <v>15768</v>
      </c>
      <c r="Q60" s="15">
        <v>6655</v>
      </c>
      <c r="R60" s="15">
        <v>3152</v>
      </c>
      <c r="S60" s="15">
        <v>1565</v>
      </c>
      <c r="T60" s="15">
        <v>836</v>
      </c>
      <c r="U60" s="119">
        <v>95103</v>
      </c>
    </row>
  </sheetData>
  <mergeCells count="4">
    <mergeCell ref="B3:I3"/>
    <mergeCell ref="M3:T3"/>
    <mergeCell ref="A1:U1"/>
    <mergeCell ref="A2:U2"/>
  </mergeCells>
  <conditionalFormatting pivot="1" sqref="B9:I59">
    <cfRule type="colorScale" priority="2">
      <colorScale>
        <cfvo type="percentile" val="25"/>
        <cfvo type="percentile" val="75"/>
        <cfvo type="percentile" val="95"/>
        <color rgb="FFE2F2E6"/>
        <color rgb="FFFFF8D5"/>
        <color rgb="FFFFB9B9"/>
      </colorScale>
    </cfRule>
  </conditionalFormatting>
  <conditionalFormatting pivot="1" sqref="M9:T59">
    <cfRule type="colorScale" priority="1">
      <colorScale>
        <cfvo type="percentile" val="25"/>
        <cfvo type="percentile" val="75"/>
        <cfvo type="percentile" val="95"/>
        <color rgb="FFE2F2E6"/>
        <color rgb="FFFFF8D5"/>
        <color rgb="FFFFB9B9"/>
      </colorScale>
    </cfRule>
  </conditionalFormatting>
  <pageMargins left="0.7" right="0.7" top="0.75" bottom="0.75" header="0.3" footer="0.3"/>
  <drawing r:id="rId3"/>
  <extLst>
    <ext xmlns:x14="http://schemas.microsoft.com/office/spreadsheetml/2009/9/main" uri="{A8765BA9-456A-4dab-B4F3-ACF838C121DE}">
      <x14:slicerList>
        <x14:slicer r:id="rId4"/>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4AA32-B412-4738-8A05-E859BC65B7D3}">
  <dimension ref="A1:U65"/>
  <sheetViews>
    <sheetView showGridLines="0" showRowColHeaders="0" workbookViewId="0">
      <selection activeCell="K22" sqref="K22"/>
    </sheetView>
  </sheetViews>
  <sheetFormatPr defaultRowHeight="15" x14ac:dyDescent="0.25"/>
  <cols>
    <col min="1" max="1" width="20.7109375" customWidth="1"/>
    <col min="2" max="5" width="12.7109375" style="11" customWidth="1"/>
    <col min="6" max="6" width="15.5703125" style="11" bestFit="1" customWidth="1"/>
    <col min="7" max="7" width="7.5703125" style="11" bestFit="1" customWidth="1"/>
    <col min="8" max="8" width="12.7109375" style="11" customWidth="1"/>
    <col min="9" max="9" width="13.140625" style="11" bestFit="1" customWidth="1"/>
    <col min="10" max="10" width="12.7109375" style="11" customWidth="1"/>
    <col min="11" max="11" width="2.7109375" customWidth="1"/>
    <col min="12" max="12" width="12.7109375" customWidth="1"/>
    <col min="13" max="13" width="8.7109375" customWidth="1"/>
    <col min="14" max="14" width="1.7109375" customWidth="1"/>
    <col min="15" max="15" width="8.7109375" customWidth="1"/>
    <col min="16" max="16" width="1.7109375" customWidth="1"/>
    <col min="17" max="17" width="2.7109375" customWidth="1"/>
    <col min="18" max="18" width="20.7109375" customWidth="1"/>
    <col min="19" max="21" width="8.7109375" style="11" customWidth="1"/>
    <col min="23" max="23" width="31.140625" bestFit="1" customWidth="1"/>
  </cols>
  <sheetData>
    <row r="1" spans="1:21" x14ac:dyDescent="0.25">
      <c r="A1" s="138" t="str" vm="2">
        <f>CUBEVALUE("ThisWorkbookDataModel",CUBEMEMBER("ThisWorkbookDataModel","[Measures].[By Age Group Sheet Label]"))</f>
        <v>Suspects - Gun Type by Age Group: 2013 - 2018</v>
      </c>
      <c r="B1" s="138"/>
      <c r="C1" s="138"/>
      <c r="D1" s="138"/>
      <c r="E1" s="138"/>
      <c r="F1" s="138"/>
      <c r="G1" s="138"/>
      <c r="H1" s="138"/>
      <c r="I1" s="138"/>
      <c r="J1" s="138"/>
      <c r="K1" s="138"/>
      <c r="L1" s="138"/>
      <c r="M1" s="138"/>
      <c r="N1" s="138"/>
      <c r="O1" s="138"/>
      <c r="P1" s="138"/>
      <c r="Q1" s="138"/>
      <c r="R1" s="138"/>
      <c r="S1" s="138"/>
      <c r="T1" s="138"/>
      <c r="U1" s="138"/>
    </row>
    <row r="2" spans="1:21" x14ac:dyDescent="0.25">
      <c r="A2" s="140" t="s">
        <v>371</v>
      </c>
      <c r="B2" s="140"/>
      <c r="C2" s="140"/>
      <c r="D2" s="140"/>
      <c r="E2" s="140"/>
      <c r="F2" s="140"/>
      <c r="G2" s="140"/>
      <c r="H2" s="140"/>
      <c r="I2" s="140"/>
      <c r="J2" s="140"/>
      <c r="K2" s="140"/>
      <c r="L2" s="140"/>
      <c r="M2" s="140"/>
      <c r="N2" s="140"/>
      <c r="O2" s="140"/>
      <c r="P2" s="140"/>
      <c r="Q2" s="140"/>
      <c r="R2" s="140"/>
      <c r="S2" s="140"/>
      <c r="T2" s="140"/>
      <c r="U2" s="140"/>
    </row>
    <row r="3" spans="1:21" x14ac:dyDescent="0.25">
      <c r="A3" s="22"/>
      <c r="B3" s="138" t="s">
        <v>330</v>
      </c>
      <c r="C3" s="138"/>
      <c r="D3" s="138"/>
      <c r="E3" s="138"/>
      <c r="F3" s="138"/>
      <c r="G3" s="138"/>
      <c r="H3" s="138"/>
      <c r="I3" s="138"/>
      <c r="J3" s="73"/>
      <c r="L3" s="106" t="s">
        <v>324</v>
      </c>
      <c r="M3" s="142" t="s">
        <v>377</v>
      </c>
      <c r="N3" s="142"/>
      <c r="O3" s="142"/>
      <c r="P3" s="142"/>
      <c r="Q3" s="93"/>
      <c r="R3" s="22"/>
      <c r="S3" s="121"/>
      <c r="T3" s="121"/>
      <c r="U3" s="121" t="s">
        <v>275</v>
      </c>
    </row>
    <row r="4" spans="1:21" x14ac:dyDescent="0.25">
      <c r="A4" s="27" t="s">
        <v>354</v>
      </c>
      <c r="B4" s="74" t="s">
        <v>342</v>
      </c>
      <c r="C4" s="74" t="s">
        <v>343</v>
      </c>
      <c r="D4" s="74" t="s">
        <v>344</v>
      </c>
      <c r="E4" s="74" t="s">
        <v>345</v>
      </c>
      <c r="F4" s="74" t="s">
        <v>346</v>
      </c>
      <c r="G4" s="74" t="s">
        <v>347</v>
      </c>
      <c r="H4" s="74" t="s">
        <v>348</v>
      </c>
      <c r="I4" s="74" t="s">
        <v>349</v>
      </c>
      <c r="J4" s="74" t="s">
        <v>296</v>
      </c>
      <c r="L4" s="74" t="s">
        <v>330</v>
      </c>
      <c r="M4" s="27" t="s">
        <v>296</v>
      </c>
      <c r="N4" s="26"/>
      <c r="O4" s="26"/>
      <c r="P4" s="26"/>
      <c r="Q4" s="94"/>
      <c r="R4" s="27" t="s">
        <v>354</v>
      </c>
      <c r="S4" s="122" t="s">
        <v>296</v>
      </c>
      <c r="T4" s="122" t="s">
        <v>364</v>
      </c>
      <c r="U4" s="122" t="s">
        <v>364</v>
      </c>
    </row>
    <row r="5" spans="1:21" hidden="1" x14ac:dyDescent="0.25"/>
    <row r="6" spans="1:21" hidden="1" x14ac:dyDescent="0.25">
      <c r="A6" s="3" t="s">
        <v>363</v>
      </c>
      <c r="B6" s="78" t="s">
        <v>87</v>
      </c>
    </row>
    <row r="7" spans="1:21" hidden="1" x14ac:dyDescent="0.25">
      <c r="A7" s="3" t="s">
        <v>70</v>
      </c>
      <c r="B7" s="11" t="s">
        <v>342</v>
      </c>
      <c r="C7" s="11" t="s">
        <v>343</v>
      </c>
      <c r="D7" s="11" t="s">
        <v>344</v>
      </c>
      <c r="E7" s="11" t="s">
        <v>345</v>
      </c>
      <c r="F7" s="11" t="s">
        <v>346</v>
      </c>
      <c r="G7" s="11" t="s">
        <v>347</v>
      </c>
      <c r="H7" s="11" t="s">
        <v>348</v>
      </c>
      <c r="I7" s="11" t="s">
        <v>349</v>
      </c>
      <c r="J7" s="45" t="s">
        <v>71</v>
      </c>
      <c r="L7" s="3" t="s">
        <v>70</v>
      </c>
      <c r="M7" s="47" t="s">
        <v>366</v>
      </c>
      <c r="N7" t="s">
        <v>261</v>
      </c>
      <c r="O7" t="s">
        <v>382</v>
      </c>
      <c r="P7" s="33" t="s">
        <v>262</v>
      </c>
      <c r="R7" s="3" t="s">
        <v>329</v>
      </c>
      <c r="S7" s="11" t="s">
        <v>391</v>
      </c>
      <c r="T7" s="11" t="s">
        <v>392</v>
      </c>
      <c r="U7" s="125" t="s">
        <v>393</v>
      </c>
    </row>
    <row r="8" spans="1:21" x14ac:dyDescent="0.25">
      <c r="A8" s="81" t="s">
        <v>109</v>
      </c>
      <c r="B8" s="15">
        <v>30</v>
      </c>
      <c r="C8" s="15">
        <v>802</v>
      </c>
      <c r="D8" s="15">
        <v>4701</v>
      </c>
      <c r="E8" s="15">
        <v>2723</v>
      </c>
      <c r="F8" s="15">
        <v>1218</v>
      </c>
      <c r="G8" s="15">
        <v>572</v>
      </c>
      <c r="H8" s="15">
        <v>254</v>
      </c>
      <c r="I8" s="15">
        <v>105</v>
      </c>
      <c r="J8" s="35">
        <v>10405</v>
      </c>
      <c r="L8" s="82" t="s">
        <v>342</v>
      </c>
      <c r="M8" s="47">
        <v>91</v>
      </c>
      <c r="N8" s="79"/>
      <c r="O8" s="14">
        <v>91</v>
      </c>
      <c r="P8" s="117"/>
      <c r="Q8" s="79"/>
      <c r="R8" s="81" t="s">
        <v>109</v>
      </c>
      <c r="S8" s="15">
        <v>10405</v>
      </c>
      <c r="T8" s="15">
        <v>1410</v>
      </c>
      <c r="U8" s="126">
        <v>0.1355117731859683</v>
      </c>
    </row>
    <row r="9" spans="1:21" x14ac:dyDescent="0.25">
      <c r="A9" s="81" t="s">
        <v>108</v>
      </c>
      <c r="B9" s="15">
        <v>13</v>
      </c>
      <c r="C9" s="15">
        <v>243</v>
      </c>
      <c r="D9" s="15">
        <v>1298</v>
      </c>
      <c r="E9" s="15">
        <v>1003</v>
      </c>
      <c r="F9" s="15">
        <v>454</v>
      </c>
      <c r="G9" s="15">
        <v>155</v>
      </c>
      <c r="H9" s="15">
        <v>52</v>
      </c>
      <c r="I9" s="15">
        <v>24</v>
      </c>
      <c r="J9" s="35">
        <v>3242</v>
      </c>
      <c r="L9" s="82" t="s">
        <v>343</v>
      </c>
      <c r="M9" s="47">
        <v>1955</v>
      </c>
      <c r="N9" s="79"/>
      <c r="O9" s="14">
        <v>1955</v>
      </c>
      <c r="P9" s="117"/>
      <c r="Q9" s="79"/>
      <c r="R9" s="81" t="s">
        <v>108</v>
      </c>
      <c r="S9" s="15">
        <v>3242</v>
      </c>
      <c r="T9" s="15">
        <v>501</v>
      </c>
      <c r="U9" s="126">
        <v>0.15453423812461445</v>
      </c>
    </row>
    <row r="10" spans="1:21" x14ac:dyDescent="0.25">
      <c r="A10" s="81" t="s">
        <v>111</v>
      </c>
      <c r="B10" s="15">
        <v>1</v>
      </c>
      <c r="C10" s="15">
        <v>86</v>
      </c>
      <c r="D10" s="15">
        <v>626</v>
      </c>
      <c r="E10" s="15">
        <v>408</v>
      </c>
      <c r="F10" s="15">
        <v>240</v>
      </c>
      <c r="G10" s="15">
        <v>149</v>
      </c>
      <c r="H10" s="15">
        <v>80</v>
      </c>
      <c r="I10" s="15">
        <v>29</v>
      </c>
      <c r="J10" s="35">
        <v>1619</v>
      </c>
      <c r="L10" s="82" t="s">
        <v>344</v>
      </c>
      <c r="M10" s="47">
        <v>10850</v>
      </c>
      <c r="N10" s="79"/>
      <c r="O10" s="14">
        <v>10850</v>
      </c>
      <c r="P10" s="117"/>
      <c r="Q10" s="79"/>
      <c r="R10" s="81" t="s">
        <v>111</v>
      </c>
      <c r="S10" s="15">
        <v>1619</v>
      </c>
      <c r="T10" s="15">
        <v>244</v>
      </c>
      <c r="U10" s="126">
        <v>0.15071031500926499</v>
      </c>
    </row>
    <row r="11" spans="1:21" x14ac:dyDescent="0.25">
      <c r="A11" s="81" t="s">
        <v>92</v>
      </c>
      <c r="B11" s="15">
        <v>11</v>
      </c>
      <c r="C11" s="15">
        <v>191</v>
      </c>
      <c r="D11" s="15">
        <v>578</v>
      </c>
      <c r="E11" s="15">
        <v>383</v>
      </c>
      <c r="F11" s="15">
        <v>207</v>
      </c>
      <c r="G11" s="15">
        <v>116</v>
      </c>
      <c r="H11" s="15">
        <v>56</v>
      </c>
      <c r="I11" s="15">
        <v>37</v>
      </c>
      <c r="J11" s="35">
        <v>1579</v>
      </c>
      <c r="L11" s="82" t="s">
        <v>345</v>
      </c>
      <c r="M11" s="47">
        <v>7172</v>
      </c>
      <c r="N11" s="79"/>
      <c r="O11" s="14">
        <v>7172</v>
      </c>
      <c r="P11" s="117"/>
      <c r="Q11" s="79"/>
      <c r="R11" s="81" t="s">
        <v>92</v>
      </c>
      <c r="S11" s="15">
        <v>1579</v>
      </c>
      <c r="T11" s="15">
        <v>176</v>
      </c>
      <c r="U11" s="126">
        <v>0.11146295123495883</v>
      </c>
    </row>
    <row r="12" spans="1:21" x14ac:dyDescent="0.25">
      <c r="A12" s="81" t="s">
        <v>112</v>
      </c>
      <c r="B12" s="15">
        <v>1</v>
      </c>
      <c r="C12" s="15">
        <v>85</v>
      </c>
      <c r="D12" s="15">
        <v>587</v>
      </c>
      <c r="E12" s="15">
        <v>401</v>
      </c>
      <c r="F12" s="15">
        <v>231</v>
      </c>
      <c r="G12" s="15">
        <v>158</v>
      </c>
      <c r="H12" s="15">
        <v>78</v>
      </c>
      <c r="I12" s="15">
        <v>34</v>
      </c>
      <c r="J12" s="35">
        <v>1575</v>
      </c>
      <c r="L12" s="82" t="s">
        <v>346</v>
      </c>
      <c r="M12" s="47">
        <v>3415</v>
      </c>
      <c r="N12" s="79"/>
      <c r="O12" s="14">
        <v>3415</v>
      </c>
      <c r="P12" s="117"/>
      <c r="Q12" s="79"/>
      <c r="R12" s="81" t="s">
        <v>112</v>
      </c>
      <c r="S12" s="15">
        <v>1575</v>
      </c>
      <c r="T12" s="15">
        <v>154</v>
      </c>
      <c r="U12" s="126">
        <v>9.7777777777777783E-2</v>
      </c>
    </row>
    <row r="13" spans="1:21" x14ac:dyDescent="0.25">
      <c r="A13" s="81" t="s">
        <v>103</v>
      </c>
      <c r="B13" s="15">
        <v>6</v>
      </c>
      <c r="C13" s="15">
        <v>83</v>
      </c>
      <c r="D13" s="15">
        <v>557</v>
      </c>
      <c r="E13" s="15">
        <v>443</v>
      </c>
      <c r="F13" s="15">
        <v>170</v>
      </c>
      <c r="G13" s="15">
        <v>59</v>
      </c>
      <c r="H13" s="15">
        <v>13</v>
      </c>
      <c r="I13" s="15">
        <v>5</v>
      </c>
      <c r="J13" s="35">
        <v>1336</v>
      </c>
      <c r="L13" s="82" t="s">
        <v>347</v>
      </c>
      <c r="M13" s="47">
        <v>1616</v>
      </c>
      <c r="N13" s="79"/>
      <c r="O13" s="14">
        <v>1616</v>
      </c>
      <c r="P13" s="117"/>
      <c r="Q13" s="79"/>
      <c r="R13" s="81" t="s">
        <v>103</v>
      </c>
      <c r="S13" s="15">
        <v>1336</v>
      </c>
      <c r="T13" s="15">
        <v>222</v>
      </c>
      <c r="U13" s="126">
        <v>0.16616766467065869</v>
      </c>
    </row>
    <row r="14" spans="1:21" x14ac:dyDescent="0.25">
      <c r="A14" s="81" t="s">
        <v>106</v>
      </c>
      <c r="B14" s="15">
        <v>5</v>
      </c>
      <c r="C14" s="15">
        <v>68</v>
      </c>
      <c r="D14" s="15">
        <v>405</v>
      </c>
      <c r="E14" s="15">
        <v>355</v>
      </c>
      <c r="F14" s="15">
        <v>171</v>
      </c>
      <c r="G14" s="15">
        <v>68</v>
      </c>
      <c r="H14" s="15">
        <v>24</v>
      </c>
      <c r="I14" s="15">
        <v>14</v>
      </c>
      <c r="J14" s="35">
        <v>1110</v>
      </c>
      <c r="L14" s="82" t="s">
        <v>348</v>
      </c>
      <c r="M14" s="47">
        <v>725</v>
      </c>
      <c r="N14" s="79"/>
      <c r="O14" s="14">
        <v>725</v>
      </c>
      <c r="P14" s="117"/>
      <c r="Q14" s="79"/>
      <c r="R14" s="81" t="s">
        <v>106</v>
      </c>
      <c r="S14" s="15">
        <v>1110</v>
      </c>
      <c r="T14" s="15">
        <v>194</v>
      </c>
      <c r="U14" s="126">
        <v>0.17477477477477477</v>
      </c>
    </row>
    <row r="15" spans="1:21" x14ac:dyDescent="0.25">
      <c r="A15" s="81" t="s">
        <v>102</v>
      </c>
      <c r="B15" s="15">
        <v>9</v>
      </c>
      <c r="C15" s="15">
        <v>106</v>
      </c>
      <c r="D15" s="15">
        <v>432</v>
      </c>
      <c r="E15" s="15">
        <v>307</v>
      </c>
      <c r="F15" s="15">
        <v>127</v>
      </c>
      <c r="G15" s="15">
        <v>48</v>
      </c>
      <c r="H15" s="15">
        <v>30</v>
      </c>
      <c r="I15" s="15">
        <v>18</v>
      </c>
      <c r="J15" s="35">
        <v>1077</v>
      </c>
      <c r="L15" s="82" t="s">
        <v>349</v>
      </c>
      <c r="M15" s="47">
        <v>333</v>
      </c>
      <c r="N15" s="79"/>
      <c r="O15" s="14">
        <v>333</v>
      </c>
      <c r="P15" s="117"/>
      <c r="Q15" s="79"/>
      <c r="R15" s="81" t="s">
        <v>102</v>
      </c>
      <c r="S15" s="15">
        <v>1077</v>
      </c>
      <c r="T15" s="15">
        <v>143</v>
      </c>
      <c r="U15" s="126">
        <v>0.13277623026926649</v>
      </c>
    </row>
    <row r="16" spans="1:21" x14ac:dyDescent="0.25">
      <c r="A16" s="81" t="s">
        <v>101</v>
      </c>
      <c r="B16" s="15">
        <v>1</v>
      </c>
      <c r="C16" s="15">
        <v>91</v>
      </c>
      <c r="D16" s="15">
        <v>365</v>
      </c>
      <c r="E16" s="15">
        <v>231</v>
      </c>
      <c r="F16" s="15">
        <v>124</v>
      </c>
      <c r="G16" s="15">
        <v>54</v>
      </c>
      <c r="H16" s="15">
        <v>27</v>
      </c>
      <c r="I16" s="15">
        <v>25</v>
      </c>
      <c r="J16" s="35">
        <v>918</v>
      </c>
      <c r="L16" s="4" t="s">
        <v>71</v>
      </c>
      <c r="M16" s="47">
        <v>26157</v>
      </c>
      <c r="N16" s="10"/>
      <c r="O16" s="13">
        <v>26157</v>
      </c>
      <c r="P16" s="28"/>
      <c r="Q16" s="10"/>
      <c r="R16" s="81" t="s">
        <v>101</v>
      </c>
      <c r="S16" s="15">
        <v>918</v>
      </c>
      <c r="T16" s="15">
        <v>130</v>
      </c>
      <c r="U16" s="126">
        <v>0.14161220043572983</v>
      </c>
    </row>
    <row r="17" spans="1:21" x14ac:dyDescent="0.25">
      <c r="A17" s="81" t="s">
        <v>93</v>
      </c>
      <c r="B17" s="15"/>
      <c r="C17" s="15">
        <v>23</v>
      </c>
      <c r="D17" s="15">
        <v>274</v>
      </c>
      <c r="E17" s="15">
        <v>206</v>
      </c>
      <c r="F17" s="15">
        <v>102</v>
      </c>
      <c r="G17" s="15">
        <v>46</v>
      </c>
      <c r="H17" s="15">
        <v>15</v>
      </c>
      <c r="I17" s="15">
        <v>6</v>
      </c>
      <c r="J17" s="35">
        <v>672</v>
      </c>
      <c r="R17" s="81" t="s">
        <v>93</v>
      </c>
      <c r="S17" s="15">
        <v>672</v>
      </c>
      <c r="T17" s="15">
        <v>115</v>
      </c>
      <c r="U17" s="126">
        <v>0.17113095238095238</v>
      </c>
    </row>
    <row r="18" spans="1:21" x14ac:dyDescent="0.25">
      <c r="A18" s="81" t="s">
        <v>100</v>
      </c>
      <c r="B18" s="15">
        <v>1</v>
      </c>
      <c r="C18" s="15">
        <v>30</v>
      </c>
      <c r="D18" s="15">
        <v>171</v>
      </c>
      <c r="E18" s="15">
        <v>130</v>
      </c>
      <c r="F18" s="15">
        <v>63</v>
      </c>
      <c r="G18" s="15">
        <v>20</v>
      </c>
      <c r="H18" s="15">
        <v>20</v>
      </c>
      <c r="I18" s="15">
        <v>5</v>
      </c>
      <c r="J18" s="35">
        <v>440</v>
      </c>
      <c r="L18" s="116" t="s">
        <v>324</v>
      </c>
      <c r="M18" s="141" t="s">
        <v>378</v>
      </c>
      <c r="N18" s="141"/>
      <c r="O18" s="141"/>
      <c r="P18" s="141"/>
      <c r="R18" s="81" t="s">
        <v>100</v>
      </c>
      <c r="S18" s="15">
        <v>440</v>
      </c>
      <c r="T18" s="15">
        <v>69</v>
      </c>
      <c r="U18" s="126">
        <v>0.15681818181818183</v>
      </c>
    </row>
    <row r="19" spans="1:21" x14ac:dyDescent="0.25">
      <c r="A19" s="81" t="s">
        <v>110</v>
      </c>
      <c r="B19" s="15">
        <v>1</v>
      </c>
      <c r="C19" s="15">
        <v>33</v>
      </c>
      <c r="D19" s="15">
        <v>169</v>
      </c>
      <c r="E19" s="15">
        <v>118</v>
      </c>
      <c r="F19" s="15">
        <v>58</v>
      </c>
      <c r="G19" s="15">
        <v>33</v>
      </c>
      <c r="H19" s="15">
        <v>13</v>
      </c>
      <c r="I19" s="15">
        <v>4</v>
      </c>
      <c r="J19" s="35">
        <v>429</v>
      </c>
      <c r="L19" s="124" t="s">
        <v>330</v>
      </c>
      <c r="M19" s="27" t="s">
        <v>296</v>
      </c>
      <c r="N19" s="95" t="s">
        <v>293</v>
      </c>
      <c r="O19" s="95" t="s">
        <v>365</v>
      </c>
      <c r="P19" s="118" t="s">
        <v>293</v>
      </c>
      <c r="R19" s="81" t="s">
        <v>110</v>
      </c>
      <c r="S19" s="15">
        <v>429</v>
      </c>
      <c r="T19" s="15">
        <v>86</v>
      </c>
      <c r="U19" s="126">
        <v>0.20046620046620048</v>
      </c>
    </row>
    <row r="20" spans="1:21" x14ac:dyDescent="0.25">
      <c r="A20" s="81" t="s">
        <v>107</v>
      </c>
      <c r="B20" s="15"/>
      <c r="C20" s="15">
        <v>10</v>
      </c>
      <c r="D20" s="15">
        <v>194</v>
      </c>
      <c r="E20" s="15">
        <v>109</v>
      </c>
      <c r="F20" s="15">
        <v>63</v>
      </c>
      <c r="G20" s="15">
        <v>24</v>
      </c>
      <c r="H20" s="15">
        <v>7</v>
      </c>
      <c r="I20" s="15">
        <v>4</v>
      </c>
      <c r="J20" s="35">
        <v>411</v>
      </c>
      <c r="L20" s="82" t="s">
        <v>342</v>
      </c>
      <c r="M20" s="47">
        <v>4</v>
      </c>
      <c r="N20" s="10"/>
      <c r="O20" s="13">
        <v>4</v>
      </c>
      <c r="P20" s="28"/>
      <c r="R20" s="81" t="s">
        <v>107</v>
      </c>
      <c r="S20" s="15">
        <v>411</v>
      </c>
      <c r="T20" s="15">
        <v>32</v>
      </c>
      <c r="U20" s="126">
        <v>7.785888077858881E-2</v>
      </c>
    </row>
    <row r="21" spans="1:21" x14ac:dyDescent="0.25">
      <c r="A21" s="81" t="s">
        <v>89</v>
      </c>
      <c r="B21" s="15"/>
      <c r="C21" s="15">
        <v>24</v>
      </c>
      <c r="D21" s="15">
        <v>136</v>
      </c>
      <c r="E21" s="15">
        <v>103</v>
      </c>
      <c r="F21" s="15">
        <v>62</v>
      </c>
      <c r="G21" s="15">
        <v>38</v>
      </c>
      <c r="H21" s="15">
        <v>22</v>
      </c>
      <c r="I21" s="15">
        <v>12</v>
      </c>
      <c r="J21" s="35">
        <v>397</v>
      </c>
      <c r="L21" s="82" t="s">
        <v>343</v>
      </c>
      <c r="M21" s="47">
        <v>409</v>
      </c>
      <c r="N21" s="10"/>
      <c r="O21" s="13">
        <v>409</v>
      </c>
      <c r="P21" s="28"/>
      <c r="R21" s="81" t="s">
        <v>89</v>
      </c>
      <c r="S21" s="15">
        <v>397</v>
      </c>
      <c r="T21" s="15">
        <v>54</v>
      </c>
      <c r="U21" s="126">
        <v>0.13602015113350127</v>
      </c>
    </row>
    <row r="22" spans="1:21" x14ac:dyDescent="0.25">
      <c r="A22" s="81" t="s">
        <v>94</v>
      </c>
      <c r="B22" s="15">
        <v>8</v>
      </c>
      <c r="C22" s="15">
        <v>43</v>
      </c>
      <c r="D22" s="15">
        <v>142</v>
      </c>
      <c r="E22" s="15">
        <v>100</v>
      </c>
      <c r="F22" s="15">
        <v>45</v>
      </c>
      <c r="G22" s="15">
        <v>21</v>
      </c>
      <c r="H22" s="15">
        <v>5</v>
      </c>
      <c r="I22" s="15">
        <v>3</v>
      </c>
      <c r="J22" s="35">
        <v>367</v>
      </c>
      <c r="L22" s="82" t="s">
        <v>344</v>
      </c>
      <c r="M22" s="47">
        <v>1676</v>
      </c>
      <c r="N22" s="10"/>
      <c r="O22" s="13">
        <v>1676</v>
      </c>
      <c r="P22" s="28"/>
      <c r="R22" s="81" t="s">
        <v>94</v>
      </c>
      <c r="S22" s="15">
        <v>367</v>
      </c>
      <c r="T22" s="15">
        <v>29</v>
      </c>
      <c r="U22" s="126">
        <v>7.901907356948229E-2</v>
      </c>
    </row>
    <row r="23" spans="1:21" x14ac:dyDescent="0.25">
      <c r="A23" s="81" t="s">
        <v>99</v>
      </c>
      <c r="B23" s="15">
        <v>2</v>
      </c>
      <c r="C23" s="15">
        <v>27</v>
      </c>
      <c r="D23" s="15">
        <v>124</v>
      </c>
      <c r="E23" s="15">
        <v>68</v>
      </c>
      <c r="F23" s="15">
        <v>23</v>
      </c>
      <c r="G23" s="15">
        <v>17</v>
      </c>
      <c r="H23" s="15">
        <v>7</v>
      </c>
      <c r="I23" s="15">
        <v>4</v>
      </c>
      <c r="J23" s="35">
        <v>272</v>
      </c>
      <c r="L23" s="82" t="s">
        <v>345</v>
      </c>
      <c r="M23" s="47">
        <v>1000</v>
      </c>
      <c r="N23" s="10"/>
      <c r="O23" s="13">
        <v>1000</v>
      </c>
      <c r="P23" s="28"/>
      <c r="R23" s="81" t="s">
        <v>99</v>
      </c>
      <c r="S23" s="15">
        <v>272</v>
      </c>
      <c r="T23" s="15">
        <v>18</v>
      </c>
      <c r="U23" s="126">
        <v>6.6176470588235295E-2</v>
      </c>
    </row>
    <row r="24" spans="1:21" x14ac:dyDescent="0.25">
      <c r="A24" s="81" t="s">
        <v>105</v>
      </c>
      <c r="B24" s="15">
        <v>1</v>
      </c>
      <c r="C24" s="15">
        <v>5</v>
      </c>
      <c r="D24" s="15">
        <v>32</v>
      </c>
      <c r="E24" s="15">
        <v>30</v>
      </c>
      <c r="F24" s="15">
        <v>13</v>
      </c>
      <c r="G24" s="15">
        <v>5</v>
      </c>
      <c r="H24" s="15">
        <v>7</v>
      </c>
      <c r="I24" s="15">
        <v>2</v>
      </c>
      <c r="J24" s="35">
        <v>95</v>
      </c>
      <c r="L24" s="82" t="s">
        <v>346</v>
      </c>
      <c r="M24" s="47">
        <v>360</v>
      </c>
      <c r="N24" s="10"/>
      <c r="O24" s="13">
        <v>360</v>
      </c>
      <c r="P24" s="28"/>
      <c r="R24" s="81" t="s">
        <v>105</v>
      </c>
      <c r="S24" s="15">
        <v>95</v>
      </c>
      <c r="T24" s="15">
        <v>15</v>
      </c>
      <c r="U24" s="126">
        <v>0.15789473684210525</v>
      </c>
    </row>
    <row r="25" spans="1:21" x14ac:dyDescent="0.25">
      <c r="A25" s="81" t="s">
        <v>91</v>
      </c>
      <c r="B25" s="15"/>
      <c r="C25" s="15">
        <v>1</v>
      </c>
      <c r="D25" s="15">
        <v>25</v>
      </c>
      <c r="E25" s="15">
        <v>19</v>
      </c>
      <c r="F25" s="15">
        <v>14</v>
      </c>
      <c r="G25" s="15">
        <v>8</v>
      </c>
      <c r="H25" s="15">
        <v>2</v>
      </c>
      <c r="I25" s="15"/>
      <c r="J25" s="35">
        <v>69</v>
      </c>
      <c r="L25" s="82" t="s">
        <v>347</v>
      </c>
      <c r="M25" s="47">
        <v>134</v>
      </c>
      <c r="N25" s="10"/>
      <c r="O25" s="13">
        <v>134</v>
      </c>
      <c r="P25" s="28"/>
      <c r="R25" s="81" t="s">
        <v>91</v>
      </c>
      <c r="S25" s="15">
        <v>69</v>
      </c>
      <c r="T25" s="15">
        <v>4</v>
      </c>
      <c r="U25" s="126">
        <v>5.7971014492753624E-2</v>
      </c>
    </row>
    <row r="26" spans="1:21" x14ac:dyDescent="0.25">
      <c r="A26" s="81" t="s">
        <v>97</v>
      </c>
      <c r="B26" s="15"/>
      <c r="C26" s="15">
        <v>2</v>
      </c>
      <c r="D26" s="15">
        <v>6</v>
      </c>
      <c r="E26" s="15">
        <v>6</v>
      </c>
      <c r="F26" s="15">
        <v>7</v>
      </c>
      <c r="G26" s="15">
        <v>11</v>
      </c>
      <c r="H26" s="15">
        <v>6</v>
      </c>
      <c r="I26" s="15">
        <v>1</v>
      </c>
      <c r="J26" s="35">
        <v>39</v>
      </c>
      <c r="L26" s="82" t="s">
        <v>348</v>
      </c>
      <c r="M26" s="47">
        <v>31</v>
      </c>
      <c r="N26" s="10"/>
      <c r="O26" s="13">
        <v>31</v>
      </c>
      <c r="P26" s="28"/>
      <c r="R26" s="81" t="s">
        <v>97</v>
      </c>
      <c r="S26" s="15">
        <v>39</v>
      </c>
      <c r="T26" s="15">
        <v>6</v>
      </c>
      <c r="U26" s="126">
        <v>0.15384615384615385</v>
      </c>
    </row>
    <row r="27" spans="1:21" x14ac:dyDescent="0.25">
      <c r="A27" s="81" t="s">
        <v>104</v>
      </c>
      <c r="B27" s="15"/>
      <c r="C27" s="15">
        <v>1</v>
      </c>
      <c r="D27" s="15">
        <v>10</v>
      </c>
      <c r="E27" s="15">
        <v>6</v>
      </c>
      <c r="F27" s="15">
        <v>5</v>
      </c>
      <c r="G27" s="15">
        <v>2</v>
      </c>
      <c r="H27" s="15">
        <v>2</v>
      </c>
      <c r="I27" s="15">
        <v>1</v>
      </c>
      <c r="J27" s="35">
        <v>27</v>
      </c>
      <c r="L27" s="82" t="s">
        <v>349</v>
      </c>
      <c r="M27" s="47">
        <v>9</v>
      </c>
      <c r="N27" s="10"/>
      <c r="O27" s="13">
        <v>9</v>
      </c>
      <c r="P27" s="28"/>
      <c r="R27" s="81" t="s">
        <v>104</v>
      </c>
      <c r="S27" s="15">
        <v>27</v>
      </c>
      <c r="T27" s="15">
        <v>4</v>
      </c>
      <c r="U27" s="126">
        <v>0.14814814814814814</v>
      </c>
    </row>
    <row r="28" spans="1:21" x14ac:dyDescent="0.25">
      <c r="A28" s="81" t="s">
        <v>98</v>
      </c>
      <c r="B28" s="15"/>
      <c r="C28" s="15">
        <v>1</v>
      </c>
      <c r="D28" s="15">
        <v>5</v>
      </c>
      <c r="E28" s="15">
        <v>7</v>
      </c>
      <c r="F28" s="15">
        <v>6</v>
      </c>
      <c r="G28" s="15">
        <v>5</v>
      </c>
      <c r="H28" s="15">
        <v>2</v>
      </c>
      <c r="I28" s="15"/>
      <c r="J28" s="35">
        <v>26</v>
      </c>
      <c r="L28" s="4" t="s">
        <v>71</v>
      </c>
      <c r="M28" s="47">
        <v>3623</v>
      </c>
      <c r="N28" s="10"/>
      <c r="O28" s="13">
        <v>3623</v>
      </c>
      <c r="P28" s="28"/>
      <c r="R28" s="81" t="s">
        <v>98</v>
      </c>
      <c r="S28" s="15">
        <v>26</v>
      </c>
      <c r="T28" s="15">
        <v>5</v>
      </c>
      <c r="U28" s="126">
        <v>0.19230769230769232</v>
      </c>
    </row>
    <row r="29" spans="1:21" x14ac:dyDescent="0.25">
      <c r="A29" s="81" t="s">
        <v>96</v>
      </c>
      <c r="B29" s="15"/>
      <c r="C29" s="15"/>
      <c r="D29" s="15">
        <v>4</v>
      </c>
      <c r="E29" s="15">
        <v>6</v>
      </c>
      <c r="F29" s="15">
        <v>4</v>
      </c>
      <c r="G29" s="15">
        <v>3</v>
      </c>
      <c r="H29" s="15">
        <v>2</v>
      </c>
      <c r="I29" s="15"/>
      <c r="J29" s="35">
        <v>19</v>
      </c>
      <c r="R29" s="81" t="s">
        <v>96</v>
      </c>
      <c r="S29" s="15">
        <v>19</v>
      </c>
      <c r="T29" s="15">
        <v>5</v>
      </c>
      <c r="U29" s="126">
        <v>0.26315789473684209</v>
      </c>
    </row>
    <row r="30" spans="1:21" x14ac:dyDescent="0.25">
      <c r="A30" s="81" t="s">
        <v>88</v>
      </c>
      <c r="B30" s="15">
        <v>1</v>
      </c>
      <c r="C30" s="15"/>
      <c r="D30" s="15">
        <v>7</v>
      </c>
      <c r="E30" s="15">
        <v>5</v>
      </c>
      <c r="F30" s="15">
        <v>5</v>
      </c>
      <c r="G30" s="15">
        <v>1</v>
      </c>
      <c r="H30" s="15"/>
      <c r="I30" s="15"/>
      <c r="J30" s="35">
        <v>19</v>
      </c>
      <c r="R30" s="81" t="s">
        <v>88</v>
      </c>
      <c r="S30" s="15">
        <v>19</v>
      </c>
      <c r="T30" s="15">
        <v>5</v>
      </c>
      <c r="U30" s="126">
        <v>0.26315789473684209</v>
      </c>
    </row>
    <row r="31" spans="1:21" x14ac:dyDescent="0.25">
      <c r="A31" s="81" t="s">
        <v>90</v>
      </c>
      <c r="B31" s="15"/>
      <c r="C31" s="15"/>
      <c r="D31" s="15">
        <v>2</v>
      </c>
      <c r="E31" s="15">
        <v>2</v>
      </c>
      <c r="F31" s="15">
        <v>2</v>
      </c>
      <c r="G31" s="15">
        <v>3</v>
      </c>
      <c r="H31" s="15">
        <v>1</v>
      </c>
      <c r="I31" s="15"/>
      <c r="J31" s="35">
        <v>10</v>
      </c>
      <c r="R31" s="81" t="s">
        <v>90</v>
      </c>
      <c r="S31" s="15">
        <v>10</v>
      </c>
      <c r="T31" s="15">
        <v>1</v>
      </c>
      <c r="U31" s="126">
        <v>0.1</v>
      </c>
    </row>
    <row r="32" spans="1:21" x14ac:dyDescent="0.25">
      <c r="A32" s="81" t="s">
        <v>95</v>
      </c>
      <c r="B32" s="15"/>
      <c r="C32" s="15"/>
      <c r="D32" s="15"/>
      <c r="E32" s="15">
        <v>3</v>
      </c>
      <c r="F32" s="15"/>
      <c r="G32" s="15"/>
      <c r="H32" s="15"/>
      <c r="I32" s="15"/>
      <c r="J32" s="35">
        <v>3</v>
      </c>
      <c r="R32" s="81" t="s">
        <v>95</v>
      </c>
      <c r="S32" s="15">
        <v>3</v>
      </c>
      <c r="T32" s="15"/>
      <c r="U32" s="126"/>
    </row>
    <row r="33" spans="1:21" x14ac:dyDescent="0.25">
      <c r="A33" s="81" t="s">
        <v>118</v>
      </c>
      <c r="B33" s="15"/>
      <c r="C33" s="15"/>
      <c r="D33" s="15"/>
      <c r="E33" s="15"/>
      <c r="F33" s="15">
        <v>1</v>
      </c>
      <c r="G33" s="15"/>
      <c r="H33" s="15"/>
      <c r="I33" s="15"/>
      <c r="J33" s="35">
        <v>1</v>
      </c>
      <c r="R33" s="81" t="s">
        <v>118</v>
      </c>
      <c r="S33" s="15">
        <v>1</v>
      </c>
      <c r="T33" s="15">
        <v>1</v>
      </c>
      <c r="U33" s="126">
        <v>1</v>
      </c>
    </row>
    <row r="34" spans="1:21" x14ac:dyDescent="0.25">
      <c r="A34" s="4" t="s">
        <v>71</v>
      </c>
      <c r="B34" s="15">
        <v>91</v>
      </c>
      <c r="C34" s="15">
        <v>1955</v>
      </c>
      <c r="D34" s="15">
        <v>10850</v>
      </c>
      <c r="E34" s="15">
        <v>7172</v>
      </c>
      <c r="F34" s="15">
        <v>3415</v>
      </c>
      <c r="G34" s="15">
        <v>1616</v>
      </c>
      <c r="H34" s="15">
        <v>725</v>
      </c>
      <c r="I34" s="15">
        <v>333</v>
      </c>
      <c r="J34" s="35">
        <v>26157</v>
      </c>
      <c r="R34" s="4" t="s">
        <v>71</v>
      </c>
      <c r="S34" s="15">
        <v>26157</v>
      </c>
      <c r="T34" s="15">
        <v>3623</v>
      </c>
      <c r="U34" s="126">
        <v>0.13850976793974845</v>
      </c>
    </row>
    <row r="38" spans="1:21" x14ac:dyDescent="0.25">
      <c r="F38"/>
      <c r="G38"/>
      <c r="J38"/>
    </row>
    <row r="39" spans="1:21" x14ac:dyDescent="0.25">
      <c r="F39"/>
      <c r="G39"/>
      <c r="J39"/>
    </row>
    <row r="40" spans="1:21" x14ac:dyDescent="0.25">
      <c r="F40"/>
      <c r="G40"/>
      <c r="J40"/>
    </row>
    <row r="41" spans="1:21" x14ac:dyDescent="0.25">
      <c r="F41"/>
      <c r="G41"/>
      <c r="J41"/>
    </row>
    <row r="42" spans="1:21" x14ac:dyDescent="0.25">
      <c r="F42"/>
      <c r="G42"/>
      <c r="J42"/>
    </row>
    <row r="43" spans="1:21" x14ac:dyDescent="0.25">
      <c r="F43"/>
      <c r="G43"/>
      <c r="J43"/>
    </row>
    <row r="44" spans="1:21" x14ac:dyDescent="0.25">
      <c r="F44"/>
      <c r="G44"/>
      <c r="J44"/>
    </row>
    <row r="45" spans="1:21" x14ac:dyDescent="0.25">
      <c r="F45"/>
      <c r="G45"/>
      <c r="J45"/>
    </row>
    <row r="46" spans="1:21" x14ac:dyDescent="0.25">
      <c r="F46"/>
      <c r="G46"/>
      <c r="J46"/>
    </row>
    <row r="47" spans="1:21" x14ac:dyDescent="0.25">
      <c r="F47"/>
      <c r="G47"/>
      <c r="J47"/>
    </row>
    <row r="48" spans="1:21" x14ac:dyDescent="0.25">
      <c r="F48"/>
      <c r="G48"/>
      <c r="I48"/>
      <c r="J48"/>
    </row>
    <row r="49" spans="6:10" x14ac:dyDescent="0.25">
      <c r="F49"/>
      <c r="G49"/>
      <c r="I49"/>
      <c r="J49"/>
    </row>
    <row r="50" spans="6:10" x14ac:dyDescent="0.25">
      <c r="F50"/>
      <c r="G50"/>
      <c r="I50"/>
      <c r="J50"/>
    </row>
    <row r="51" spans="6:10" x14ac:dyDescent="0.25">
      <c r="F51"/>
      <c r="G51"/>
      <c r="I51"/>
      <c r="J51"/>
    </row>
    <row r="52" spans="6:10" x14ac:dyDescent="0.25">
      <c r="F52"/>
      <c r="G52"/>
      <c r="I52"/>
      <c r="J52"/>
    </row>
    <row r="53" spans="6:10" x14ac:dyDescent="0.25">
      <c r="F53"/>
      <c r="G53"/>
      <c r="I53"/>
      <c r="J53"/>
    </row>
    <row r="54" spans="6:10" x14ac:dyDescent="0.25">
      <c r="F54"/>
      <c r="G54"/>
      <c r="I54"/>
      <c r="J54"/>
    </row>
    <row r="55" spans="6:10" x14ac:dyDescent="0.25">
      <c r="F55"/>
      <c r="G55"/>
      <c r="I55"/>
      <c r="J55"/>
    </row>
    <row r="56" spans="6:10" x14ac:dyDescent="0.25">
      <c r="F56"/>
      <c r="G56"/>
    </row>
    <row r="57" spans="6:10" x14ac:dyDescent="0.25">
      <c r="F57"/>
      <c r="G57"/>
    </row>
    <row r="58" spans="6:10" x14ac:dyDescent="0.25">
      <c r="F58"/>
      <c r="G58"/>
    </row>
    <row r="59" spans="6:10" x14ac:dyDescent="0.25">
      <c r="F59"/>
      <c r="G59"/>
    </row>
    <row r="60" spans="6:10" x14ac:dyDescent="0.25">
      <c r="F60"/>
      <c r="G60"/>
    </row>
    <row r="61" spans="6:10" x14ac:dyDescent="0.25">
      <c r="F61"/>
      <c r="G61"/>
    </row>
    <row r="62" spans="6:10" x14ac:dyDescent="0.25">
      <c r="F62"/>
      <c r="G62"/>
    </row>
    <row r="63" spans="6:10" x14ac:dyDescent="0.25">
      <c r="F63"/>
      <c r="G63"/>
    </row>
    <row r="64" spans="6:10" x14ac:dyDescent="0.25">
      <c r="F64"/>
      <c r="G64"/>
    </row>
    <row r="65" spans="6:7" x14ac:dyDescent="0.25">
      <c r="F65"/>
      <c r="G65"/>
    </row>
  </sheetData>
  <mergeCells count="5">
    <mergeCell ref="M18:P18"/>
    <mergeCell ref="B3:I3"/>
    <mergeCell ref="M3:P3"/>
    <mergeCell ref="A1:U1"/>
    <mergeCell ref="A2:U2"/>
  </mergeCells>
  <conditionalFormatting pivot="1" sqref="B8:I33">
    <cfRule type="colorScale" priority="3">
      <colorScale>
        <cfvo type="percentile" val="25"/>
        <cfvo type="percentile" val="75"/>
        <cfvo type="percentile" val="95"/>
        <color rgb="FFE2F2E6"/>
        <color rgb="FFFFF8D5"/>
        <color rgb="FFFFB9B9"/>
      </colorScale>
    </cfRule>
  </conditionalFormatting>
  <conditionalFormatting pivot="1" sqref="O20:O27">
    <cfRule type="dataBar" priority="2">
      <dataBar showValue="0">
        <cfvo type="min"/>
        <cfvo type="max"/>
        <color rgb="FF638EC6"/>
      </dataBar>
      <extLst>
        <ext xmlns:x14="http://schemas.microsoft.com/office/spreadsheetml/2009/9/main" uri="{B025F937-C7B1-47D3-B67F-A62EFF666E3E}">
          <x14:id>{5856B0C6-39A4-433F-85AE-62BE553A6E6C}</x14:id>
        </ext>
      </extLst>
    </cfRule>
  </conditionalFormatting>
  <conditionalFormatting pivot="1" sqref="O8:O15">
    <cfRule type="dataBar" priority="1">
      <dataBar showValue="0">
        <cfvo type="min"/>
        <cfvo type="max"/>
        <color rgb="FF638EC6"/>
      </dataBar>
      <extLst>
        <ext xmlns:x14="http://schemas.microsoft.com/office/spreadsheetml/2009/9/main" uri="{B025F937-C7B1-47D3-B67F-A62EFF666E3E}">
          <x14:id>{6AD470A6-39AF-48CB-9A3F-B3E4CB77A6A6}</x14:id>
        </ext>
      </extLst>
    </cfRule>
  </conditionalFormatting>
  <pageMargins left="0.7" right="0.7" top="0.75" bottom="0.75" header="0.3" footer="0.3"/>
  <pageSetup paperSize="9" orientation="portrait" verticalDpi="0" r:id="rId5"/>
  <drawing r:id="rId6"/>
  <extLst>
    <ext xmlns:x14="http://schemas.microsoft.com/office/spreadsheetml/2009/9/main" uri="{78C0D931-6437-407d-A8EE-F0AAD7539E65}">
      <x14:conditionalFormattings>
        <x14:conditionalFormatting xmlns:xm="http://schemas.microsoft.com/office/excel/2006/main" pivot="1">
          <x14:cfRule type="dataBar" id="{5856B0C6-39A4-433F-85AE-62BE553A6E6C}">
            <x14:dataBar minLength="0" maxLength="100" gradient="0">
              <x14:cfvo type="autoMin"/>
              <x14:cfvo type="autoMax"/>
              <x14:negativeFillColor rgb="FFFF0000"/>
              <x14:axisColor rgb="FF000000"/>
            </x14:dataBar>
          </x14:cfRule>
          <xm:sqref>O20:O27</xm:sqref>
        </x14:conditionalFormatting>
        <x14:conditionalFormatting xmlns:xm="http://schemas.microsoft.com/office/excel/2006/main" pivot="1">
          <x14:cfRule type="dataBar" id="{6AD470A6-39AF-48CB-9A3F-B3E4CB77A6A6}">
            <x14:dataBar minLength="0" maxLength="100" gradient="0">
              <x14:cfvo type="autoMin"/>
              <x14:cfvo type="autoMax"/>
              <x14:negativeFillColor rgb="FFFF0000"/>
              <x14:axisColor rgb="FF000000"/>
            </x14:dataBar>
          </x14:cfRule>
          <xm:sqref>O8:O15</xm:sqref>
        </x14:conditionalFormatting>
      </x14:conditionalFormattings>
    </ext>
    <ext xmlns:x14="http://schemas.microsoft.com/office/spreadsheetml/2009/9/main" uri="{A8765BA9-456A-4dab-B4F3-ACF838C121DE}">
      <x14:slicerList>
        <x14:slicer r:id="rId7"/>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01EC5-0468-4EE1-B50F-7F239F87FC16}">
  <dimension ref="A1:Z57"/>
  <sheetViews>
    <sheetView showGridLines="0" showRowColHeaders="0" workbookViewId="0">
      <selection activeCell="Y30" sqref="Y30"/>
    </sheetView>
  </sheetViews>
  <sheetFormatPr defaultRowHeight="15" x14ac:dyDescent="0.25"/>
  <cols>
    <col min="1" max="1" width="18.7109375" bestFit="1" customWidth="1"/>
    <col min="2" max="3" width="10.7109375" style="11" customWidth="1"/>
    <col min="4" max="4" width="0.85546875" style="11" customWidth="1"/>
    <col min="5" max="6" width="10.7109375" style="11" customWidth="1"/>
    <col min="7" max="7" width="0.85546875" style="43" customWidth="1"/>
    <col min="8" max="9" width="10.7109375" style="11" customWidth="1"/>
    <col min="10" max="10" width="0.85546875" style="11" customWidth="1"/>
    <col min="11" max="12" width="10.7109375" style="11" customWidth="1"/>
    <col min="13" max="13" width="0.85546875" style="43" customWidth="1"/>
    <col min="14" max="15" width="10.7109375" style="11" customWidth="1"/>
    <col min="16" max="16" width="0.85546875" style="11" customWidth="1"/>
    <col min="17" max="18" width="10.7109375" style="11" customWidth="1"/>
    <col min="19" max="19" width="0.85546875" customWidth="1"/>
    <col min="20" max="21" width="10.7109375" style="11" customWidth="1"/>
    <col min="22" max="22" width="0.85546875" customWidth="1"/>
    <col min="23" max="23" width="10.7109375" style="11" customWidth="1"/>
    <col min="24" max="24" width="4.7109375" customWidth="1"/>
    <col min="25" max="25" width="20.7109375" customWidth="1"/>
    <col min="26" max="26" width="6.7109375" customWidth="1"/>
    <col min="27" max="27" width="30.140625" bestFit="1" customWidth="1"/>
    <col min="28" max="28" width="24.7109375" bestFit="1" customWidth="1"/>
    <col min="29" max="29" width="15.7109375" bestFit="1" customWidth="1"/>
    <col min="30" max="30" width="20.28515625" bestFit="1" customWidth="1"/>
    <col min="31" max="31" width="23.85546875" bestFit="1" customWidth="1"/>
    <col min="32" max="35" width="6.7109375" customWidth="1"/>
    <col min="36" max="36" width="10.7109375" customWidth="1"/>
    <col min="37" max="43" width="8.7109375" customWidth="1"/>
    <col min="44" max="44" width="0.85546875" customWidth="1"/>
    <col min="45" max="46" width="6.7109375" customWidth="1"/>
    <col min="47" max="47" width="0.85546875" customWidth="1"/>
    <col min="48" max="49" width="6.7109375" customWidth="1"/>
    <col min="50" max="50" width="0.85546875" customWidth="1"/>
    <col min="51" max="52" width="6.7109375" customWidth="1"/>
    <col min="53" max="53" width="0.85546875" customWidth="1"/>
    <col min="54" max="55" width="6.7109375" customWidth="1"/>
    <col min="56" max="56" width="0.85546875" customWidth="1"/>
    <col min="57" max="57" width="6.7109375" customWidth="1"/>
  </cols>
  <sheetData>
    <row r="1" spans="1:26" x14ac:dyDescent="0.25">
      <c r="A1" s="138" t="str" vm="3">
        <f>CUBEVALUE("ThisWorkbookDataModel",CUBEMEMBER("ThisWorkbookDataModel","[Measures].[By Subject Status Group Sheet Label]"))</f>
        <v>Suspects - by Subject Status: 2013 - 2018</v>
      </c>
      <c r="B1" s="138"/>
      <c r="C1" s="138"/>
      <c r="D1" s="138"/>
      <c r="E1" s="138"/>
      <c r="F1" s="138"/>
      <c r="G1" s="138"/>
      <c r="H1" s="138"/>
      <c r="I1" s="138"/>
      <c r="J1" s="138"/>
      <c r="K1" s="138"/>
      <c r="L1" s="138"/>
      <c r="M1" s="138"/>
      <c r="N1" s="138"/>
      <c r="O1" s="138"/>
      <c r="P1" s="138"/>
      <c r="Q1" s="138"/>
      <c r="R1" s="138"/>
      <c r="S1" s="138"/>
      <c r="T1" s="138"/>
      <c r="U1" s="138"/>
      <c r="V1" s="138"/>
      <c r="W1" s="138"/>
      <c r="X1" s="138"/>
      <c r="Y1" s="138"/>
      <c r="Z1" s="138"/>
    </row>
    <row r="3" spans="1:26" x14ac:dyDescent="0.25">
      <c r="A3" s="84"/>
      <c r="B3" s="86" t="s">
        <v>323</v>
      </c>
      <c r="C3" s="143" t="s">
        <v>318</v>
      </c>
      <c r="D3" s="143"/>
      <c r="E3" s="143"/>
      <c r="F3" s="143"/>
      <c r="G3" s="143"/>
      <c r="H3" s="143"/>
      <c r="I3" s="143"/>
      <c r="J3" s="143"/>
      <c r="K3" s="144"/>
      <c r="L3" s="145" t="s">
        <v>325</v>
      </c>
      <c r="M3" s="143"/>
      <c r="N3" s="143"/>
      <c r="O3" s="143"/>
      <c r="P3" s="143"/>
      <c r="Q3" s="143"/>
      <c r="R3" s="143"/>
      <c r="S3" s="143"/>
      <c r="T3" s="143"/>
      <c r="U3" s="143"/>
      <c r="V3" s="143"/>
      <c r="W3" s="144"/>
      <c r="Y3" s="72"/>
      <c r="Z3" s="72"/>
    </row>
    <row r="4" spans="1:26" x14ac:dyDescent="0.25">
      <c r="A4" s="85" t="s">
        <v>271</v>
      </c>
      <c r="B4" s="85" t="s">
        <v>324</v>
      </c>
      <c r="C4" s="146" t="s">
        <v>318</v>
      </c>
      <c r="D4" s="146"/>
      <c r="E4" s="146"/>
      <c r="F4" s="146" t="s">
        <v>319</v>
      </c>
      <c r="G4" s="146"/>
      <c r="H4" s="146"/>
      <c r="I4" s="146" t="s">
        <v>320</v>
      </c>
      <c r="J4" s="146"/>
      <c r="K4" s="147"/>
      <c r="L4" s="148" t="s">
        <v>319</v>
      </c>
      <c r="M4" s="146"/>
      <c r="N4" s="146"/>
      <c r="O4" s="146" t="s">
        <v>320</v>
      </c>
      <c r="P4" s="146"/>
      <c r="Q4" s="146"/>
      <c r="R4" s="146" t="s">
        <v>321</v>
      </c>
      <c r="S4" s="146"/>
      <c r="T4" s="146"/>
      <c r="U4" s="146" t="s">
        <v>322</v>
      </c>
      <c r="V4" s="146"/>
      <c r="W4" s="147"/>
      <c r="Y4" s="108" t="s">
        <v>389</v>
      </c>
      <c r="Z4" s="108" t="s">
        <v>296</v>
      </c>
    </row>
    <row r="5" spans="1:26" ht="30" hidden="1" customHeight="1" x14ac:dyDescent="0.25">
      <c r="A5" s="3" t="s">
        <v>310</v>
      </c>
      <c r="B5" s="45" t="s">
        <v>307</v>
      </c>
      <c r="C5" s="123" t="s">
        <v>121</v>
      </c>
      <c r="D5" s="23" t="s">
        <v>261</v>
      </c>
      <c r="E5" s="87" t="s">
        <v>317</v>
      </c>
      <c r="F5" s="123" t="s">
        <v>308</v>
      </c>
      <c r="G5" s="23" t="s">
        <v>262</v>
      </c>
      <c r="H5" s="87" t="s">
        <v>312</v>
      </c>
      <c r="I5" s="123" t="s">
        <v>309</v>
      </c>
      <c r="J5" s="23" t="s">
        <v>306</v>
      </c>
      <c r="K5" s="87" t="s">
        <v>314</v>
      </c>
      <c r="L5" s="123" t="s">
        <v>126</v>
      </c>
      <c r="M5" s="23" t="s">
        <v>277</v>
      </c>
      <c r="N5" s="87" t="s">
        <v>313</v>
      </c>
      <c r="O5" s="123" t="s">
        <v>117</v>
      </c>
      <c r="P5" s="23" t="s">
        <v>270</v>
      </c>
      <c r="Q5" s="87" t="s">
        <v>315</v>
      </c>
      <c r="R5" s="123" t="s">
        <v>119</v>
      </c>
      <c r="S5" s="23" t="s">
        <v>267</v>
      </c>
      <c r="T5" s="87" t="s">
        <v>316</v>
      </c>
      <c r="U5" s="123" t="s">
        <v>113</v>
      </c>
      <c r="V5" s="23" t="s">
        <v>263</v>
      </c>
      <c r="W5" s="87" t="s">
        <v>311</v>
      </c>
      <c r="Y5" s="3" t="s">
        <v>284</v>
      </c>
    </row>
    <row r="6" spans="1:26" x14ac:dyDescent="0.25">
      <c r="A6" s="44" t="s">
        <v>165</v>
      </c>
      <c r="B6" s="35">
        <v>13046</v>
      </c>
      <c r="C6" s="83">
        <v>1050</v>
      </c>
      <c r="D6" s="46"/>
      <c r="E6" s="88">
        <v>8.0484439674996161E-2</v>
      </c>
      <c r="F6" s="83">
        <v>4014</v>
      </c>
      <c r="G6" s="46"/>
      <c r="H6" s="88">
        <v>0.30768051510041394</v>
      </c>
      <c r="I6" s="83">
        <v>234</v>
      </c>
      <c r="J6" s="46"/>
      <c r="K6" s="88">
        <v>1.7936532270427717E-2</v>
      </c>
      <c r="L6" s="83">
        <v>5748</v>
      </c>
      <c r="M6" s="46"/>
      <c r="N6" s="88">
        <v>0.44059481833512187</v>
      </c>
      <c r="O6" s="83">
        <v>568</v>
      </c>
      <c r="P6" s="46"/>
      <c r="Q6" s="88">
        <v>4.3538249271807453E-2</v>
      </c>
      <c r="R6" s="83">
        <v>960</v>
      </c>
      <c r="S6" s="46"/>
      <c r="T6" s="88">
        <v>7.3585773417139358E-2</v>
      </c>
      <c r="U6" s="83">
        <v>464</v>
      </c>
      <c r="V6" s="46"/>
      <c r="W6" s="100">
        <v>3.5566457151617353E-2</v>
      </c>
      <c r="Y6" s="109" t="s">
        <v>121</v>
      </c>
      <c r="Z6" s="112">
        <v>10069</v>
      </c>
    </row>
    <row r="7" spans="1:26" x14ac:dyDescent="0.25">
      <c r="A7" s="44" t="s">
        <v>122</v>
      </c>
      <c r="B7" s="35">
        <v>6683</v>
      </c>
      <c r="C7" s="83">
        <v>993</v>
      </c>
      <c r="D7" s="46"/>
      <c r="E7" s="88">
        <v>0.14858596438725125</v>
      </c>
      <c r="F7" s="83">
        <v>2052</v>
      </c>
      <c r="G7" s="46"/>
      <c r="H7" s="88">
        <v>0.30704773305401767</v>
      </c>
      <c r="I7" s="83">
        <v>94</v>
      </c>
      <c r="J7" s="46"/>
      <c r="K7" s="88">
        <v>1.4065539428400419E-2</v>
      </c>
      <c r="L7" s="83">
        <v>2777</v>
      </c>
      <c r="M7" s="46"/>
      <c r="N7" s="88">
        <v>0.41553194673051025</v>
      </c>
      <c r="O7" s="83">
        <v>178</v>
      </c>
      <c r="P7" s="46"/>
      <c r="Q7" s="88">
        <v>2.6634744875056113E-2</v>
      </c>
      <c r="R7" s="83">
        <v>288</v>
      </c>
      <c r="S7" s="46"/>
      <c r="T7" s="88">
        <v>4.309441867424809E-2</v>
      </c>
      <c r="U7" s="83">
        <v>296</v>
      </c>
      <c r="V7" s="46"/>
      <c r="W7" s="100">
        <v>4.4291485859643875E-2</v>
      </c>
      <c r="Y7" s="110" t="s">
        <v>383</v>
      </c>
      <c r="Z7" s="113">
        <v>84447</v>
      </c>
    </row>
    <row r="8" spans="1:26" x14ac:dyDescent="0.25">
      <c r="A8" s="44" t="s">
        <v>155</v>
      </c>
      <c r="B8" s="35">
        <v>4434</v>
      </c>
      <c r="C8" s="83">
        <v>797</v>
      </c>
      <c r="D8" s="46"/>
      <c r="E8" s="88">
        <v>0.17974740640505188</v>
      </c>
      <c r="F8" s="83">
        <v>1656</v>
      </c>
      <c r="G8" s="46"/>
      <c r="H8" s="88">
        <v>0.37347767253044656</v>
      </c>
      <c r="I8" s="83">
        <v>40</v>
      </c>
      <c r="J8" s="46"/>
      <c r="K8" s="88">
        <v>9.0211998195760031E-3</v>
      </c>
      <c r="L8" s="83">
        <v>1622</v>
      </c>
      <c r="M8" s="46"/>
      <c r="N8" s="88">
        <v>0.36580965268380694</v>
      </c>
      <c r="O8" s="83">
        <v>72</v>
      </c>
      <c r="P8" s="46"/>
      <c r="Q8" s="88">
        <v>1.6238159675236806E-2</v>
      </c>
      <c r="R8" s="83">
        <v>102</v>
      </c>
      <c r="S8" s="46"/>
      <c r="T8" s="88">
        <v>2.3004059539918808E-2</v>
      </c>
      <c r="U8" s="83">
        <v>145</v>
      </c>
      <c r="V8" s="46"/>
      <c r="W8" s="100">
        <v>3.2701849345963013E-2</v>
      </c>
      <c r="Y8" s="110" t="s">
        <v>384</v>
      </c>
      <c r="Z8" s="113">
        <v>2842</v>
      </c>
    </row>
    <row r="9" spans="1:26" x14ac:dyDescent="0.25">
      <c r="A9" s="44" t="s">
        <v>157</v>
      </c>
      <c r="B9" s="35">
        <v>8844</v>
      </c>
      <c r="C9" s="83">
        <v>773</v>
      </c>
      <c r="D9" s="46"/>
      <c r="E9" s="88">
        <v>8.7403889642695617E-2</v>
      </c>
      <c r="F9" s="83">
        <v>4382</v>
      </c>
      <c r="G9" s="46"/>
      <c r="H9" s="88">
        <v>0.49547715965626415</v>
      </c>
      <c r="I9" s="83">
        <v>88</v>
      </c>
      <c r="J9" s="46"/>
      <c r="K9" s="88">
        <v>9.9502487562189053E-3</v>
      </c>
      <c r="L9" s="83">
        <v>2922</v>
      </c>
      <c r="M9" s="46"/>
      <c r="N9" s="88">
        <v>0.33039348710990502</v>
      </c>
      <c r="O9" s="83">
        <v>91</v>
      </c>
      <c r="P9" s="46"/>
      <c r="Q9" s="88">
        <v>1.0289461781999095E-2</v>
      </c>
      <c r="R9" s="83">
        <v>163</v>
      </c>
      <c r="S9" s="46"/>
      <c r="T9" s="88">
        <v>1.8430574400723654E-2</v>
      </c>
      <c r="U9" s="83">
        <v>425</v>
      </c>
      <c r="V9" s="46"/>
      <c r="W9" s="100">
        <v>4.8055178652193581E-2</v>
      </c>
      <c r="Y9" s="110" t="s">
        <v>385</v>
      </c>
      <c r="Z9" s="113">
        <v>77439</v>
      </c>
    </row>
    <row r="10" spans="1:26" x14ac:dyDescent="0.25">
      <c r="A10" s="44" t="s">
        <v>120</v>
      </c>
      <c r="B10" s="35">
        <v>13281</v>
      </c>
      <c r="C10" s="83">
        <v>635</v>
      </c>
      <c r="D10" s="46"/>
      <c r="E10" s="88">
        <v>4.7812664708982759E-2</v>
      </c>
      <c r="F10" s="83">
        <v>5733</v>
      </c>
      <c r="G10" s="46"/>
      <c r="H10" s="88">
        <v>0.43166930201039078</v>
      </c>
      <c r="I10" s="83">
        <v>229</v>
      </c>
      <c r="J10" s="46"/>
      <c r="K10" s="88">
        <v>1.7242677509223703E-2</v>
      </c>
      <c r="L10" s="83">
        <v>4463</v>
      </c>
      <c r="M10" s="46"/>
      <c r="N10" s="88">
        <v>0.33604397259242524</v>
      </c>
      <c r="O10" s="83">
        <v>405</v>
      </c>
      <c r="P10" s="46"/>
      <c r="Q10" s="88">
        <v>3.0494691664784277E-2</v>
      </c>
      <c r="R10" s="83">
        <v>897</v>
      </c>
      <c r="S10" s="46"/>
      <c r="T10" s="88">
        <v>6.7540094872374071E-2</v>
      </c>
      <c r="U10" s="83">
        <v>902</v>
      </c>
      <c r="V10" s="46"/>
      <c r="W10" s="100">
        <v>6.791657254724795E-2</v>
      </c>
      <c r="Y10" s="110" t="s">
        <v>386</v>
      </c>
      <c r="Z10" s="114">
        <v>4780</v>
      </c>
    </row>
    <row r="11" spans="1:26" x14ac:dyDescent="0.25">
      <c r="A11" s="44" t="s">
        <v>145</v>
      </c>
      <c r="B11" s="35">
        <v>3292</v>
      </c>
      <c r="C11" s="83">
        <v>545</v>
      </c>
      <c r="D11" s="46"/>
      <c r="E11" s="88">
        <v>0.16555285540704739</v>
      </c>
      <c r="F11" s="83">
        <v>1422</v>
      </c>
      <c r="G11" s="46"/>
      <c r="H11" s="88">
        <v>0.43195625759416767</v>
      </c>
      <c r="I11" s="83">
        <v>34</v>
      </c>
      <c r="J11" s="46"/>
      <c r="K11" s="88">
        <v>1.0328068043742407E-2</v>
      </c>
      <c r="L11" s="83">
        <v>981</v>
      </c>
      <c r="M11" s="46"/>
      <c r="N11" s="88">
        <v>0.29799513973268532</v>
      </c>
      <c r="O11" s="83">
        <v>71</v>
      </c>
      <c r="P11" s="46"/>
      <c r="Q11" s="88">
        <v>2.1567436208991493E-2</v>
      </c>
      <c r="R11" s="83">
        <v>127</v>
      </c>
      <c r="S11" s="46"/>
      <c r="T11" s="88">
        <v>3.8578371810449576E-2</v>
      </c>
      <c r="U11" s="83">
        <v>110</v>
      </c>
      <c r="V11" s="46"/>
      <c r="W11" s="100">
        <v>3.3414337788578372E-2</v>
      </c>
      <c r="Y11" s="110" t="s">
        <v>387</v>
      </c>
      <c r="Z11" s="113">
        <v>8866</v>
      </c>
    </row>
    <row r="12" spans="1:26" x14ac:dyDescent="0.25">
      <c r="A12" s="44" t="s">
        <v>143</v>
      </c>
      <c r="B12" s="35">
        <v>7089</v>
      </c>
      <c r="C12" s="83">
        <v>416</v>
      </c>
      <c r="D12" s="46"/>
      <c r="E12" s="88">
        <v>5.8682465792072223E-2</v>
      </c>
      <c r="F12" s="83">
        <v>2667</v>
      </c>
      <c r="G12" s="46"/>
      <c r="H12" s="88">
        <v>0.37621667371984763</v>
      </c>
      <c r="I12" s="83">
        <v>94</v>
      </c>
      <c r="J12" s="46"/>
      <c r="K12" s="88">
        <v>1.3259980251093243E-2</v>
      </c>
      <c r="L12" s="83">
        <v>3171</v>
      </c>
      <c r="M12" s="46"/>
      <c r="N12" s="88">
        <v>0.44731273804485822</v>
      </c>
      <c r="O12" s="83">
        <v>198</v>
      </c>
      <c r="P12" s="46"/>
      <c r="Q12" s="88">
        <v>2.7930596699111299E-2</v>
      </c>
      <c r="R12" s="83">
        <v>227</v>
      </c>
      <c r="S12" s="46"/>
      <c r="T12" s="88">
        <v>3.202144167019326E-2</v>
      </c>
      <c r="U12" s="83">
        <v>312</v>
      </c>
      <c r="V12" s="46"/>
      <c r="W12" s="100">
        <v>4.4011849344054166E-2</v>
      </c>
      <c r="Y12" s="111" t="s">
        <v>388</v>
      </c>
      <c r="Z12" s="115">
        <v>7229</v>
      </c>
    </row>
    <row r="13" spans="1:26" x14ac:dyDescent="0.25">
      <c r="A13" s="44" t="s">
        <v>125</v>
      </c>
      <c r="B13" s="35">
        <v>7978</v>
      </c>
      <c r="C13" s="83">
        <v>373</v>
      </c>
      <c r="D13" s="46"/>
      <c r="E13" s="88">
        <v>4.6753572323890699E-2</v>
      </c>
      <c r="F13" s="83">
        <v>3038</v>
      </c>
      <c r="G13" s="46"/>
      <c r="H13" s="88">
        <v>0.38079719227876663</v>
      </c>
      <c r="I13" s="83">
        <v>94</v>
      </c>
      <c r="J13" s="46"/>
      <c r="K13" s="88">
        <v>1.1782401604412133E-2</v>
      </c>
      <c r="L13" s="83">
        <v>3555</v>
      </c>
      <c r="M13" s="46"/>
      <c r="N13" s="88">
        <v>0.44560040110303334</v>
      </c>
      <c r="O13" s="83">
        <v>158</v>
      </c>
      <c r="P13" s="46"/>
      <c r="Q13" s="88">
        <v>1.9804462271245927E-2</v>
      </c>
      <c r="R13" s="83">
        <v>277</v>
      </c>
      <c r="S13" s="46"/>
      <c r="T13" s="88">
        <v>3.4720481323640008E-2</v>
      </c>
      <c r="U13" s="83">
        <v>475</v>
      </c>
      <c r="V13" s="46"/>
      <c r="W13" s="100">
        <v>5.9538731511657055E-2</v>
      </c>
    </row>
    <row r="14" spans="1:26" x14ac:dyDescent="0.25">
      <c r="A14" s="44" t="s">
        <v>124</v>
      </c>
      <c r="B14" s="35">
        <v>7392</v>
      </c>
      <c r="C14" s="83">
        <v>308</v>
      </c>
      <c r="D14" s="46"/>
      <c r="E14" s="88">
        <v>4.1666666666666664E-2</v>
      </c>
      <c r="F14" s="83">
        <v>3177</v>
      </c>
      <c r="G14" s="46"/>
      <c r="H14" s="88">
        <v>0.42978896103896103</v>
      </c>
      <c r="I14" s="83">
        <v>83</v>
      </c>
      <c r="J14" s="46"/>
      <c r="K14" s="88">
        <v>1.1228354978354978E-2</v>
      </c>
      <c r="L14" s="83">
        <v>3129</v>
      </c>
      <c r="M14" s="46"/>
      <c r="N14" s="88">
        <v>0.42329545454545453</v>
      </c>
      <c r="O14" s="83">
        <v>181</v>
      </c>
      <c r="P14" s="46"/>
      <c r="Q14" s="88">
        <v>2.4485930735930736E-2</v>
      </c>
      <c r="R14" s="83">
        <v>281</v>
      </c>
      <c r="S14" s="46"/>
      <c r="T14" s="88">
        <v>3.8014069264069264E-2</v>
      </c>
      <c r="U14" s="83">
        <v>228</v>
      </c>
      <c r="V14" s="46"/>
      <c r="W14" s="100">
        <v>3.0844155844155844E-2</v>
      </c>
    </row>
    <row r="15" spans="1:26" x14ac:dyDescent="0.25">
      <c r="A15" s="44" t="s">
        <v>134</v>
      </c>
      <c r="B15" s="35">
        <v>11771</v>
      </c>
      <c r="C15" s="83">
        <v>288</v>
      </c>
      <c r="D15" s="46"/>
      <c r="E15" s="88">
        <v>2.4466910203041373E-2</v>
      </c>
      <c r="F15" s="83">
        <v>5553</v>
      </c>
      <c r="G15" s="46"/>
      <c r="H15" s="88">
        <v>0.47175261235239146</v>
      </c>
      <c r="I15" s="83">
        <v>193</v>
      </c>
      <c r="J15" s="46"/>
      <c r="K15" s="88">
        <v>1.6396228018010363E-2</v>
      </c>
      <c r="L15" s="83">
        <v>4571</v>
      </c>
      <c r="M15" s="46"/>
      <c r="N15" s="88">
        <v>0.3883272449239657</v>
      </c>
      <c r="O15" s="83">
        <v>328</v>
      </c>
      <c r="P15" s="46"/>
      <c r="Q15" s="88">
        <v>2.7865092175686008E-2</v>
      </c>
      <c r="R15" s="83">
        <v>632</v>
      </c>
      <c r="S15" s="46"/>
      <c r="T15" s="88">
        <v>5.3691275167785234E-2</v>
      </c>
      <c r="U15" s="83">
        <v>203</v>
      </c>
      <c r="V15" s="46"/>
      <c r="W15" s="100">
        <v>1.7245773511171524E-2</v>
      </c>
    </row>
    <row r="16" spans="1:26" x14ac:dyDescent="0.25">
      <c r="A16" s="44" t="s">
        <v>135</v>
      </c>
      <c r="B16" s="35">
        <v>7925</v>
      </c>
      <c r="C16" s="83">
        <v>283</v>
      </c>
      <c r="D16" s="46"/>
      <c r="E16" s="88">
        <v>3.5709779179810726E-2</v>
      </c>
      <c r="F16" s="83">
        <v>3116</v>
      </c>
      <c r="G16" s="46"/>
      <c r="H16" s="88">
        <v>0.39318611987381702</v>
      </c>
      <c r="I16" s="83">
        <v>122</v>
      </c>
      <c r="J16" s="46"/>
      <c r="K16" s="88">
        <v>1.5394321766561515E-2</v>
      </c>
      <c r="L16" s="83">
        <v>3551</v>
      </c>
      <c r="M16" s="46"/>
      <c r="N16" s="88">
        <v>0.44807570977917982</v>
      </c>
      <c r="O16" s="83">
        <v>229</v>
      </c>
      <c r="P16" s="46"/>
      <c r="Q16" s="88">
        <v>2.8895899053627761E-2</v>
      </c>
      <c r="R16" s="83">
        <v>353</v>
      </c>
      <c r="S16" s="46"/>
      <c r="T16" s="88">
        <v>4.4542586750788642E-2</v>
      </c>
      <c r="U16" s="83">
        <v>269</v>
      </c>
      <c r="V16" s="46"/>
      <c r="W16" s="100">
        <v>3.3943217665615144E-2</v>
      </c>
    </row>
    <row r="17" spans="1:23" x14ac:dyDescent="0.25">
      <c r="A17" s="44" t="s">
        <v>147</v>
      </c>
      <c r="B17" s="35">
        <v>4936</v>
      </c>
      <c r="C17" s="83">
        <v>279</v>
      </c>
      <c r="D17" s="46"/>
      <c r="E17" s="88">
        <v>5.6523500810372773E-2</v>
      </c>
      <c r="F17" s="83">
        <v>1873</v>
      </c>
      <c r="G17" s="46"/>
      <c r="H17" s="88">
        <v>0.37945705024311183</v>
      </c>
      <c r="I17" s="83">
        <v>79</v>
      </c>
      <c r="J17" s="46"/>
      <c r="K17" s="88">
        <v>1.600486223662885E-2</v>
      </c>
      <c r="L17" s="83">
        <v>2177</v>
      </c>
      <c r="M17" s="46"/>
      <c r="N17" s="88">
        <v>0.44104538087520262</v>
      </c>
      <c r="O17" s="83">
        <v>116</v>
      </c>
      <c r="P17" s="46"/>
      <c r="Q17" s="88">
        <v>2.3500810372771474E-2</v>
      </c>
      <c r="R17" s="83">
        <v>187</v>
      </c>
      <c r="S17" s="46"/>
      <c r="T17" s="88">
        <v>3.7884927066450566E-2</v>
      </c>
      <c r="U17" s="83">
        <v>223</v>
      </c>
      <c r="V17" s="46"/>
      <c r="W17" s="100">
        <v>4.5178282009724471E-2</v>
      </c>
    </row>
    <row r="18" spans="1:23" x14ac:dyDescent="0.25">
      <c r="A18" s="44" t="s">
        <v>142</v>
      </c>
      <c r="B18" s="35">
        <v>3729</v>
      </c>
      <c r="C18" s="83">
        <v>275</v>
      </c>
      <c r="D18" s="46"/>
      <c r="E18" s="88">
        <v>7.3746312684365781E-2</v>
      </c>
      <c r="F18" s="83">
        <v>1611</v>
      </c>
      <c r="G18" s="46"/>
      <c r="H18" s="88">
        <v>0.43201930812550282</v>
      </c>
      <c r="I18" s="83">
        <v>51</v>
      </c>
      <c r="J18" s="46"/>
      <c r="K18" s="88">
        <v>1.3676588897827836E-2</v>
      </c>
      <c r="L18" s="83">
        <v>1378</v>
      </c>
      <c r="M18" s="46"/>
      <c r="N18" s="88">
        <v>0.36953606865111288</v>
      </c>
      <c r="O18" s="83">
        <v>99</v>
      </c>
      <c r="P18" s="46"/>
      <c r="Q18" s="88">
        <v>2.6548672566371681E-2</v>
      </c>
      <c r="R18" s="83">
        <v>200</v>
      </c>
      <c r="S18" s="46"/>
      <c r="T18" s="88">
        <v>5.3633681952266025E-2</v>
      </c>
      <c r="U18" s="83">
        <v>114</v>
      </c>
      <c r="V18" s="46"/>
      <c r="W18" s="100">
        <v>3.0571198712791632E-2</v>
      </c>
    </row>
    <row r="19" spans="1:23" x14ac:dyDescent="0.25">
      <c r="A19" s="44" t="s">
        <v>162</v>
      </c>
      <c r="B19" s="35">
        <v>6266</v>
      </c>
      <c r="C19" s="83">
        <v>240</v>
      </c>
      <c r="D19" s="46"/>
      <c r="E19" s="88">
        <v>3.8301947015639964E-2</v>
      </c>
      <c r="F19" s="83">
        <v>2872</v>
      </c>
      <c r="G19" s="46"/>
      <c r="H19" s="88">
        <v>0.45834663262049152</v>
      </c>
      <c r="I19" s="83">
        <v>68</v>
      </c>
      <c r="J19" s="46"/>
      <c r="K19" s="88">
        <v>1.0852218321097989E-2</v>
      </c>
      <c r="L19" s="83">
        <v>2548</v>
      </c>
      <c r="M19" s="46"/>
      <c r="N19" s="88">
        <v>0.40663900414937759</v>
      </c>
      <c r="O19" s="83">
        <v>129</v>
      </c>
      <c r="P19" s="46"/>
      <c r="Q19" s="88">
        <v>2.0587296520906479E-2</v>
      </c>
      <c r="R19" s="83">
        <v>187</v>
      </c>
      <c r="S19" s="46"/>
      <c r="T19" s="88">
        <v>2.9843600383019472E-2</v>
      </c>
      <c r="U19" s="83">
        <v>222</v>
      </c>
      <c r="V19" s="46"/>
      <c r="W19" s="100">
        <v>3.5429300989466964E-2</v>
      </c>
    </row>
    <row r="20" spans="1:23" x14ac:dyDescent="0.25">
      <c r="A20" s="44" t="s">
        <v>153</v>
      </c>
      <c r="B20" s="35">
        <v>1652</v>
      </c>
      <c r="C20" s="83">
        <v>217</v>
      </c>
      <c r="D20" s="46"/>
      <c r="E20" s="88">
        <v>0.13135593220338984</v>
      </c>
      <c r="F20" s="83">
        <v>443</v>
      </c>
      <c r="G20" s="46"/>
      <c r="H20" s="88">
        <v>0.26815980629539954</v>
      </c>
      <c r="I20" s="83">
        <v>33</v>
      </c>
      <c r="J20" s="46"/>
      <c r="K20" s="88">
        <v>1.9975786924939468E-2</v>
      </c>
      <c r="L20" s="83">
        <v>667</v>
      </c>
      <c r="M20" s="46"/>
      <c r="N20" s="88">
        <v>0.40375302663438256</v>
      </c>
      <c r="O20" s="83">
        <v>66</v>
      </c>
      <c r="P20" s="46"/>
      <c r="Q20" s="88">
        <v>3.9951573849878935E-2</v>
      </c>
      <c r="R20" s="83">
        <v>158</v>
      </c>
      <c r="S20" s="46"/>
      <c r="T20" s="88">
        <v>9.5641646489104115E-2</v>
      </c>
      <c r="U20" s="83">
        <v>66</v>
      </c>
      <c r="V20" s="46"/>
      <c r="W20" s="100">
        <v>3.9951573849878935E-2</v>
      </c>
    </row>
    <row r="21" spans="1:23" x14ac:dyDescent="0.25">
      <c r="A21" s="44" t="s">
        <v>129</v>
      </c>
      <c r="B21" s="35">
        <v>1818</v>
      </c>
      <c r="C21" s="83">
        <v>208</v>
      </c>
      <c r="D21" s="46"/>
      <c r="E21" s="88">
        <v>0.11441144114411442</v>
      </c>
      <c r="F21" s="83">
        <v>484</v>
      </c>
      <c r="G21" s="46"/>
      <c r="H21" s="88">
        <v>0.26622662266226621</v>
      </c>
      <c r="I21" s="83">
        <v>52</v>
      </c>
      <c r="J21" s="46"/>
      <c r="K21" s="88">
        <v>2.8602860286028604E-2</v>
      </c>
      <c r="L21" s="83">
        <v>622</v>
      </c>
      <c r="M21" s="46"/>
      <c r="N21" s="88">
        <v>0.34213421342134215</v>
      </c>
      <c r="O21" s="83">
        <v>93</v>
      </c>
      <c r="P21" s="46"/>
      <c r="Q21" s="88">
        <v>5.1155115511551157E-2</v>
      </c>
      <c r="R21" s="83">
        <v>287</v>
      </c>
      <c r="S21" s="46"/>
      <c r="T21" s="88">
        <v>0.15786578657865788</v>
      </c>
      <c r="U21" s="83">
        <v>71</v>
      </c>
      <c r="V21" s="46"/>
      <c r="W21" s="100">
        <v>3.9053905390539052E-2</v>
      </c>
    </row>
    <row r="22" spans="1:23" x14ac:dyDescent="0.25">
      <c r="A22" s="44" t="s">
        <v>133</v>
      </c>
      <c r="B22" s="35">
        <v>1912</v>
      </c>
      <c r="C22" s="83">
        <v>186</v>
      </c>
      <c r="D22" s="46"/>
      <c r="E22" s="88">
        <v>9.7280334728033477E-2</v>
      </c>
      <c r="F22" s="83">
        <v>296</v>
      </c>
      <c r="G22" s="46"/>
      <c r="H22" s="88">
        <v>0.15481171548117154</v>
      </c>
      <c r="I22" s="83">
        <v>14</v>
      </c>
      <c r="J22" s="46"/>
      <c r="K22" s="88">
        <v>7.3221757322175732E-3</v>
      </c>
      <c r="L22" s="83">
        <v>1147</v>
      </c>
      <c r="M22" s="46"/>
      <c r="N22" s="88">
        <v>0.59989539748953979</v>
      </c>
      <c r="O22" s="83">
        <v>20</v>
      </c>
      <c r="P22" s="46"/>
      <c r="Q22" s="88">
        <v>1.0460251046025104E-2</v>
      </c>
      <c r="R22" s="83">
        <v>27</v>
      </c>
      <c r="S22" s="46"/>
      <c r="T22" s="88">
        <v>1.4121338912133892E-2</v>
      </c>
      <c r="U22" s="83">
        <v>221</v>
      </c>
      <c r="V22" s="46"/>
      <c r="W22" s="100">
        <v>0.11558577405857741</v>
      </c>
    </row>
    <row r="23" spans="1:23" x14ac:dyDescent="0.25">
      <c r="A23" s="44" t="s">
        <v>171</v>
      </c>
      <c r="B23" s="35">
        <v>3202</v>
      </c>
      <c r="C23" s="83">
        <v>182</v>
      </c>
      <c r="D23" s="46"/>
      <c r="E23" s="88">
        <v>5.6839475327920053E-2</v>
      </c>
      <c r="F23" s="83">
        <v>1306</v>
      </c>
      <c r="G23" s="46"/>
      <c r="H23" s="88">
        <v>0.40787008119925044</v>
      </c>
      <c r="I23" s="83">
        <v>56</v>
      </c>
      <c r="J23" s="46"/>
      <c r="K23" s="88">
        <v>1.7489069331667707E-2</v>
      </c>
      <c r="L23" s="83">
        <v>1355</v>
      </c>
      <c r="M23" s="46"/>
      <c r="N23" s="88">
        <v>0.42317301686445974</v>
      </c>
      <c r="O23" s="83">
        <v>59</v>
      </c>
      <c r="P23" s="46"/>
      <c r="Q23" s="88">
        <v>1.8425983760149905E-2</v>
      </c>
      <c r="R23" s="83">
        <v>136</v>
      </c>
      <c r="S23" s="46"/>
      <c r="T23" s="88">
        <v>4.2473454091193005E-2</v>
      </c>
      <c r="U23" s="83">
        <v>108</v>
      </c>
      <c r="V23" s="46"/>
      <c r="W23" s="100">
        <v>3.3728919425359154E-2</v>
      </c>
    </row>
    <row r="24" spans="1:23" x14ac:dyDescent="0.25">
      <c r="A24" s="44" t="s">
        <v>132</v>
      </c>
      <c r="B24" s="35">
        <v>1268</v>
      </c>
      <c r="C24" s="83">
        <v>154</v>
      </c>
      <c r="D24" s="46"/>
      <c r="E24" s="88">
        <v>0.12145110410094637</v>
      </c>
      <c r="F24" s="83">
        <v>446</v>
      </c>
      <c r="G24" s="46"/>
      <c r="H24" s="88">
        <v>0.35173501577287064</v>
      </c>
      <c r="I24" s="83">
        <v>7</v>
      </c>
      <c r="J24" s="46"/>
      <c r="K24" s="88">
        <v>5.5205047318611991E-3</v>
      </c>
      <c r="L24" s="83">
        <v>589</v>
      </c>
      <c r="M24" s="46"/>
      <c r="N24" s="88">
        <v>0.46451104100946372</v>
      </c>
      <c r="O24" s="83">
        <v>14</v>
      </c>
      <c r="P24" s="46"/>
      <c r="Q24" s="88">
        <v>1.1041009463722398E-2</v>
      </c>
      <c r="R24" s="83">
        <v>20</v>
      </c>
      <c r="S24" s="46"/>
      <c r="T24" s="88">
        <v>1.5772870662460567E-2</v>
      </c>
      <c r="U24" s="83">
        <v>37</v>
      </c>
      <c r="V24" s="46"/>
      <c r="W24" s="100">
        <v>2.9179810725552049E-2</v>
      </c>
    </row>
    <row r="25" spans="1:23" x14ac:dyDescent="0.25">
      <c r="A25" s="44" t="s">
        <v>127</v>
      </c>
      <c r="B25" s="35">
        <v>4272</v>
      </c>
      <c r="C25" s="83">
        <v>152</v>
      </c>
      <c r="D25" s="46"/>
      <c r="E25" s="88">
        <v>3.5580524344569285E-2</v>
      </c>
      <c r="F25" s="83">
        <v>1883</v>
      </c>
      <c r="G25" s="46"/>
      <c r="H25" s="88">
        <v>0.44077715355805241</v>
      </c>
      <c r="I25" s="83">
        <v>53</v>
      </c>
      <c r="J25" s="46"/>
      <c r="K25" s="88">
        <v>1.2406367041198503E-2</v>
      </c>
      <c r="L25" s="83">
        <v>1493</v>
      </c>
      <c r="M25" s="46"/>
      <c r="N25" s="88">
        <v>0.34948501872659177</v>
      </c>
      <c r="O25" s="83">
        <v>183</v>
      </c>
      <c r="P25" s="46"/>
      <c r="Q25" s="88">
        <v>4.2837078651685394E-2</v>
      </c>
      <c r="R25" s="83">
        <v>257</v>
      </c>
      <c r="S25" s="46"/>
      <c r="T25" s="88">
        <v>6.0159176029962548E-2</v>
      </c>
      <c r="U25" s="83">
        <v>251</v>
      </c>
      <c r="V25" s="46"/>
      <c r="W25" s="100">
        <v>5.8754681647940073E-2</v>
      </c>
    </row>
    <row r="26" spans="1:23" x14ac:dyDescent="0.25">
      <c r="A26" s="44" t="s">
        <v>164</v>
      </c>
      <c r="B26" s="35">
        <v>6432</v>
      </c>
      <c r="C26" s="83">
        <v>146</v>
      </c>
      <c r="D26" s="46"/>
      <c r="E26" s="88">
        <v>2.2699004975124379E-2</v>
      </c>
      <c r="F26" s="83">
        <v>2836</v>
      </c>
      <c r="G26" s="46"/>
      <c r="H26" s="88">
        <v>0.44092039800995025</v>
      </c>
      <c r="I26" s="83">
        <v>106</v>
      </c>
      <c r="J26" s="46"/>
      <c r="K26" s="88">
        <v>1.6480099502487564E-2</v>
      </c>
      <c r="L26" s="83">
        <v>2794</v>
      </c>
      <c r="M26" s="46"/>
      <c r="N26" s="88">
        <v>0.43439054726368159</v>
      </c>
      <c r="O26" s="83">
        <v>163</v>
      </c>
      <c r="P26" s="46"/>
      <c r="Q26" s="88">
        <v>2.5342039800995024E-2</v>
      </c>
      <c r="R26" s="83">
        <v>244</v>
      </c>
      <c r="S26" s="46"/>
      <c r="T26" s="88">
        <v>3.7935323383084578E-2</v>
      </c>
      <c r="U26" s="83">
        <v>141</v>
      </c>
      <c r="V26" s="46"/>
      <c r="W26" s="100">
        <v>2.1921641791044777E-2</v>
      </c>
    </row>
    <row r="27" spans="1:23" x14ac:dyDescent="0.25">
      <c r="A27" s="44" t="s">
        <v>149</v>
      </c>
      <c r="B27" s="35">
        <v>3071</v>
      </c>
      <c r="C27" s="83">
        <v>134</v>
      </c>
      <c r="D27" s="46"/>
      <c r="E27" s="88">
        <v>4.3633995441224357E-2</v>
      </c>
      <c r="F27" s="83">
        <v>1383</v>
      </c>
      <c r="G27" s="46"/>
      <c r="H27" s="88">
        <v>0.4503419081732335</v>
      </c>
      <c r="I27" s="83">
        <v>18</v>
      </c>
      <c r="J27" s="46"/>
      <c r="K27" s="88">
        <v>5.8612829697167043E-3</v>
      </c>
      <c r="L27" s="83">
        <v>1069</v>
      </c>
      <c r="M27" s="46"/>
      <c r="N27" s="88">
        <v>0.34809508303484205</v>
      </c>
      <c r="O27" s="83">
        <v>106</v>
      </c>
      <c r="P27" s="46"/>
      <c r="Q27" s="88">
        <v>3.4516444154998369E-2</v>
      </c>
      <c r="R27" s="83">
        <v>139</v>
      </c>
      <c r="S27" s="46"/>
      <c r="T27" s="88">
        <v>4.5262129599478999E-2</v>
      </c>
      <c r="U27" s="83">
        <v>222</v>
      </c>
      <c r="V27" s="46"/>
      <c r="W27" s="100">
        <v>7.2289156626506021E-2</v>
      </c>
    </row>
    <row r="28" spans="1:23" x14ac:dyDescent="0.25">
      <c r="A28" s="44" t="s">
        <v>156</v>
      </c>
      <c r="B28" s="35">
        <v>1493</v>
      </c>
      <c r="C28" s="83">
        <v>110</v>
      </c>
      <c r="D28" s="46"/>
      <c r="E28" s="88">
        <v>7.3677160080375087E-2</v>
      </c>
      <c r="F28" s="83">
        <v>667</v>
      </c>
      <c r="G28" s="46"/>
      <c r="H28" s="88">
        <v>0.44675150703281985</v>
      </c>
      <c r="I28" s="83">
        <v>48</v>
      </c>
      <c r="J28" s="46"/>
      <c r="K28" s="88">
        <v>3.2150033489618215E-2</v>
      </c>
      <c r="L28" s="83">
        <v>443</v>
      </c>
      <c r="M28" s="46"/>
      <c r="N28" s="88">
        <v>0.29671801741460146</v>
      </c>
      <c r="O28" s="83">
        <v>51</v>
      </c>
      <c r="P28" s="46"/>
      <c r="Q28" s="88">
        <v>3.415941058271936E-2</v>
      </c>
      <c r="R28" s="83">
        <v>146</v>
      </c>
      <c r="S28" s="46"/>
      <c r="T28" s="88">
        <v>9.7789685197588752E-2</v>
      </c>
      <c r="U28" s="83">
        <v>27</v>
      </c>
      <c r="V28" s="46"/>
      <c r="W28" s="100">
        <v>1.8084393837910249E-2</v>
      </c>
    </row>
    <row r="29" spans="1:23" x14ac:dyDescent="0.25">
      <c r="A29" s="44" t="s">
        <v>150</v>
      </c>
      <c r="B29" s="35">
        <v>5267</v>
      </c>
      <c r="C29" s="83">
        <v>99</v>
      </c>
      <c r="D29" s="46"/>
      <c r="E29" s="88">
        <v>1.8796278716536927E-2</v>
      </c>
      <c r="F29" s="83">
        <v>2430</v>
      </c>
      <c r="G29" s="46"/>
      <c r="H29" s="88">
        <v>0.46136320486045185</v>
      </c>
      <c r="I29" s="83">
        <v>117</v>
      </c>
      <c r="J29" s="46"/>
      <c r="K29" s="88">
        <v>2.2213783937725461E-2</v>
      </c>
      <c r="L29" s="83">
        <v>2114</v>
      </c>
      <c r="M29" s="46"/>
      <c r="N29" s="88">
        <v>0.40136700208847542</v>
      </c>
      <c r="O29" s="83">
        <v>131</v>
      </c>
      <c r="P29" s="46"/>
      <c r="Q29" s="88">
        <v>2.4871843554205429E-2</v>
      </c>
      <c r="R29" s="83">
        <v>260</v>
      </c>
      <c r="S29" s="46"/>
      <c r="T29" s="88">
        <v>4.9363964306056579E-2</v>
      </c>
      <c r="U29" s="83">
        <v>113</v>
      </c>
      <c r="V29" s="46"/>
      <c r="W29" s="100">
        <v>2.1454338333016899E-2</v>
      </c>
    </row>
    <row r="30" spans="1:23" x14ac:dyDescent="0.25">
      <c r="A30" s="44" t="s">
        <v>148</v>
      </c>
      <c r="B30" s="35">
        <v>1983</v>
      </c>
      <c r="C30" s="83">
        <v>91</v>
      </c>
      <c r="D30" s="46"/>
      <c r="E30" s="88">
        <v>4.5890065557236508E-2</v>
      </c>
      <c r="F30" s="83">
        <v>990</v>
      </c>
      <c r="G30" s="46"/>
      <c r="H30" s="88">
        <v>0.49924357034795763</v>
      </c>
      <c r="I30" s="83">
        <v>22</v>
      </c>
      <c r="J30" s="46"/>
      <c r="K30" s="88">
        <v>1.1094301563287948E-2</v>
      </c>
      <c r="L30" s="83">
        <v>693</v>
      </c>
      <c r="M30" s="46"/>
      <c r="N30" s="88">
        <v>0.34947049924357032</v>
      </c>
      <c r="O30" s="83">
        <v>40</v>
      </c>
      <c r="P30" s="46"/>
      <c r="Q30" s="88">
        <v>2.0171457387796268E-2</v>
      </c>
      <c r="R30" s="83">
        <v>107</v>
      </c>
      <c r="S30" s="46"/>
      <c r="T30" s="88">
        <v>5.3958648512355017E-2</v>
      </c>
      <c r="U30" s="83">
        <v>40</v>
      </c>
      <c r="V30" s="46"/>
      <c r="W30" s="100">
        <v>2.0171457387796268E-2</v>
      </c>
    </row>
    <row r="31" spans="1:23" x14ac:dyDescent="0.25">
      <c r="A31" s="44" t="s">
        <v>146</v>
      </c>
      <c r="B31" s="35">
        <v>5573</v>
      </c>
      <c r="C31" s="83">
        <v>87</v>
      </c>
      <c r="D31" s="46"/>
      <c r="E31" s="88">
        <v>1.5610981518033374E-2</v>
      </c>
      <c r="F31" s="83">
        <v>3760</v>
      </c>
      <c r="G31" s="46"/>
      <c r="H31" s="88">
        <v>0.67468150008971828</v>
      </c>
      <c r="I31" s="83">
        <v>42</v>
      </c>
      <c r="J31" s="46"/>
      <c r="K31" s="88">
        <v>7.5363359052574913E-3</v>
      </c>
      <c r="L31" s="83">
        <v>1549</v>
      </c>
      <c r="M31" s="46"/>
      <c r="N31" s="88">
        <v>0.27794724564866319</v>
      </c>
      <c r="O31" s="83">
        <v>24</v>
      </c>
      <c r="P31" s="46"/>
      <c r="Q31" s="88">
        <v>4.3064776601471379E-3</v>
      </c>
      <c r="R31" s="83">
        <v>57</v>
      </c>
      <c r="S31" s="46"/>
      <c r="T31" s="88">
        <v>1.0227884442849453E-2</v>
      </c>
      <c r="U31" s="83">
        <v>53</v>
      </c>
      <c r="V31" s="46"/>
      <c r="W31" s="100">
        <v>9.5101381661582638E-3</v>
      </c>
    </row>
    <row r="32" spans="1:23" x14ac:dyDescent="0.25">
      <c r="A32" s="44" t="s">
        <v>166</v>
      </c>
      <c r="B32" s="35">
        <v>1052</v>
      </c>
      <c r="C32" s="83">
        <v>86</v>
      </c>
      <c r="D32" s="46"/>
      <c r="E32" s="88">
        <v>8.17490494296578E-2</v>
      </c>
      <c r="F32" s="83">
        <v>459</v>
      </c>
      <c r="G32" s="46"/>
      <c r="H32" s="88">
        <v>0.43631178707224333</v>
      </c>
      <c r="I32" s="83">
        <v>30</v>
      </c>
      <c r="J32" s="46"/>
      <c r="K32" s="88">
        <v>2.8517110266159697E-2</v>
      </c>
      <c r="L32" s="83">
        <v>339</v>
      </c>
      <c r="M32" s="46"/>
      <c r="N32" s="88">
        <v>0.32224334600760457</v>
      </c>
      <c r="O32" s="83">
        <v>20</v>
      </c>
      <c r="P32" s="46"/>
      <c r="Q32" s="88">
        <v>1.9011406844106463E-2</v>
      </c>
      <c r="R32" s="83">
        <v>87</v>
      </c>
      <c r="S32" s="46"/>
      <c r="T32" s="88">
        <v>8.2699619771863117E-2</v>
      </c>
      <c r="U32" s="83">
        <v>30</v>
      </c>
      <c r="V32" s="46"/>
      <c r="W32" s="100">
        <v>2.8517110266159697E-2</v>
      </c>
    </row>
    <row r="33" spans="1:23" x14ac:dyDescent="0.25">
      <c r="A33" s="44" t="s">
        <v>138</v>
      </c>
      <c r="B33" s="35">
        <v>10274</v>
      </c>
      <c r="C33" s="83">
        <v>85</v>
      </c>
      <c r="D33" s="46"/>
      <c r="E33" s="88">
        <v>8.2733112711699443E-3</v>
      </c>
      <c r="F33" s="83">
        <v>3146</v>
      </c>
      <c r="G33" s="46"/>
      <c r="H33" s="88">
        <v>0.30620985010706636</v>
      </c>
      <c r="I33" s="83">
        <v>81</v>
      </c>
      <c r="J33" s="46"/>
      <c r="K33" s="88">
        <v>7.8839789760560639E-3</v>
      </c>
      <c r="L33" s="83">
        <v>6189</v>
      </c>
      <c r="M33" s="46"/>
      <c r="N33" s="88">
        <v>0.6023943936149504</v>
      </c>
      <c r="O33" s="83">
        <v>160</v>
      </c>
      <c r="P33" s="46"/>
      <c r="Q33" s="88">
        <v>1.5573291804555188E-2</v>
      </c>
      <c r="R33" s="83">
        <v>180</v>
      </c>
      <c r="S33" s="46"/>
      <c r="T33" s="88">
        <v>1.7519953280124588E-2</v>
      </c>
      <c r="U33" s="83">
        <v>429</v>
      </c>
      <c r="V33" s="46"/>
      <c r="W33" s="100">
        <v>4.17558886509636E-2</v>
      </c>
    </row>
    <row r="34" spans="1:23" x14ac:dyDescent="0.25">
      <c r="A34" s="44" t="s">
        <v>168</v>
      </c>
      <c r="B34" s="35">
        <v>4443</v>
      </c>
      <c r="C34" s="83">
        <v>85</v>
      </c>
      <c r="D34" s="46"/>
      <c r="E34" s="88">
        <v>1.9131217645734864E-2</v>
      </c>
      <c r="F34" s="83">
        <v>1973</v>
      </c>
      <c r="G34" s="46"/>
      <c r="H34" s="88">
        <v>0.44406932252982217</v>
      </c>
      <c r="I34" s="83">
        <v>66</v>
      </c>
      <c r="J34" s="46"/>
      <c r="K34" s="88">
        <v>1.4854827819041188E-2</v>
      </c>
      <c r="L34" s="83">
        <v>1916</v>
      </c>
      <c r="M34" s="46"/>
      <c r="N34" s="88">
        <v>0.43124015304974117</v>
      </c>
      <c r="O34" s="83">
        <v>114</v>
      </c>
      <c r="P34" s="46"/>
      <c r="Q34" s="88">
        <v>2.5658338960162053E-2</v>
      </c>
      <c r="R34" s="83">
        <v>186</v>
      </c>
      <c r="S34" s="46"/>
      <c r="T34" s="88">
        <v>4.186360567184335E-2</v>
      </c>
      <c r="U34" s="83">
        <v>98</v>
      </c>
      <c r="V34" s="46"/>
      <c r="W34" s="100">
        <v>2.2057168579788431E-2</v>
      </c>
    </row>
    <row r="35" spans="1:23" x14ac:dyDescent="0.25">
      <c r="A35" s="44" t="s">
        <v>159</v>
      </c>
      <c r="B35" s="35">
        <v>3597</v>
      </c>
      <c r="C35" s="83">
        <v>79</v>
      </c>
      <c r="D35" s="46"/>
      <c r="E35" s="88">
        <v>2.1962746733388935E-2</v>
      </c>
      <c r="F35" s="83">
        <v>1555</v>
      </c>
      <c r="G35" s="46"/>
      <c r="H35" s="88">
        <v>0.43230469835974422</v>
      </c>
      <c r="I35" s="83">
        <v>75</v>
      </c>
      <c r="J35" s="46"/>
      <c r="K35" s="88">
        <v>2.0850708924103418E-2</v>
      </c>
      <c r="L35" s="83">
        <v>1486</v>
      </c>
      <c r="M35" s="46"/>
      <c r="N35" s="88">
        <v>0.4131220461495691</v>
      </c>
      <c r="O35" s="83">
        <v>96</v>
      </c>
      <c r="P35" s="46"/>
      <c r="Q35" s="88">
        <v>2.6688907422852376E-2</v>
      </c>
      <c r="R35" s="83">
        <v>223</v>
      </c>
      <c r="S35" s="46"/>
      <c r="T35" s="88">
        <v>6.1996107867667502E-2</v>
      </c>
      <c r="U35" s="83">
        <v>80</v>
      </c>
      <c r="V35" s="46"/>
      <c r="W35" s="100">
        <v>2.2240756185710316E-2</v>
      </c>
    </row>
    <row r="36" spans="1:23" x14ac:dyDescent="0.25">
      <c r="A36" s="44" t="s">
        <v>139</v>
      </c>
      <c r="B36" s="35">
        <v>4632</v>
      </c>
      <c r="C36" s="83">
        <v>74</v>
      </c>
      <c r="D36" s="46"/>
      <c r="E36" s="88">
        <v>1.5975820379965457E-2</v>
      </c>
      <c r="F36" s="83">
        <v>2228</v>
      </c>
      <c r="G36" s="46"/>
      <c r="H36" s="88">
        <v>0.48100172711571676</v>
      </c>
      <c r="I36" s="83">
        <v>49</v>
      </c>
      <c r="J36" s="46"/>
      <c r="K36" s="88">
        <v>1.0578583765112263E-2</v>
      </c>
      <c r="L36" s="83">
        <v>1790</v>
      </c>
      <c r="M36" s="46"/>
      <c r="N36" s="88">
        <v>0.38644214162348878</v>
      </c>
      <c r="O36" s="83">
        <v>102</v>
      </c>
      <c r="P36" s="46"/>
      <c r="Q36" s="88">
        <v>2.2020725388601035E-2</v>
      </c>
      <c r="R36" s="83">
        <v>159</v>
      </c>
      <c r="S36" s="46"/>
      <c r="T36" s="88">
        <v>3.4326424870466318E-2</v>
      </c>
      <c r="U36" s="83">
        <v>226</v>
      </c>
      <c r="V36" s="46"/>
      <c r="W36" s="100">
        <v>4.8791018998272886E-2</v>
      </c>
    </row>
    <row r="37" spans="1:23" x14ac:dyDescent="0.25">
      <c r="A37" s="44" t="s">
        <v>123</v>
      </c>
      <c r="B37" s="35">
        <v>2805</v>
      </c>
      <c r="C37" s="83">
        <v>74</v>
      </c>
      <c r="D37" s="46"/>
      <c r="E37" s="88">
        <v>2.6381461675579324E-2</v>
      </c>
      <c r="F37" s="83">
        <v>1400</v>
      </c>
      <c r="G37" s="46"/>
      <c r="H37" s="88">
        <v>0.49910873440285203</v>
      </c>
      <c r="I37" s="83">
        <v>75</v>
      </c>
      <c r="J37" s="46"/>
      <c r="K37" s="88">
        <v>2.6737967914438502E-2</v>
      </c>
      <c r="L37" s="83">
        <v>938</v>
      </c>
      <c r="M37" s="46"/>
      <c r="N37" s="88">
        <v>0.33440285204991088</v>
      </c>
      <c r="O37" s="83">
        <v>50</v>
      </c>
      <c r="P37" s="46"/>
      <c r="Q37" s="88">
        <v>1.7825311942959002E-2</v>
      </c>
      <c r="R37" s="83">
        <v>218</v>
      </c>
      <c r="S37" s="46"/>
      <c r="T37" s="88">
        <v>7.7718360071301243E-2</v>
      </c>
      <c r="U37" s="83">
        <v>48</v>
      </c>
      <c r="V37" s="46"/>
      <c r="W37" s="100">
        <v>1.7112299465240642E-2</v>
      </c>
    </row>
    <row r="38" spans="1:23" x14ac:dyDescent="0.25">
      <c r="A38" s="44" t="s">
        <v>169</v>
      </c>
      <c r="B38" s="35">
        <v>3510</v>
      </c>
      <c r="C38" s="83">
        <v>71</v>
      </c>
      <c r="D38" s="46"/>
      <c r="E38" s="88">
        <v>2.0227920227920228E-2</v>
      </c>
      <c r="F38" s="83">
        <v>2012</v>
      </c>
      <c r="G38" s="46"/>
      <c r="H38" s="88">
        <v>0.57321937321937322</v>
      </c>
      <c r="I38" s="83">
        <v>82</v>
      </c>
      <c r="J38" s="46"/>
      <c r="K38" s="88">
        <v>2.3361823361823363E-2</v>
      </c>
      <c r="L38" s="83">
        <v>1005</v>
      </c>
      <c r="M38" s="46"/>
      <c r="N38" s="88">
        <v>0.28632478632478631</v>
      </c>
      <c r="O38" s="83">
        <v>76</v>
      </c>
      <c r="P38" s="46"/>
      <c r="Q38" s="88">
        <v>2.1652421652421653E-2</v>
      </c>
      <c r="R38" s="83">
        <v>205</v>
      </c>
      <c r="S38" s="46"/>
      <c r="T38" s="88">
        <v>5.8404558404558403E-2</v>
      </c>
      <c r="U38" s="83">
        <v>59</v>
      </c>
      <c r="V38" s="46"/>
      <c r="W38" s="100">
        <v>1.6809116809116811E-2</v>
      </c>
    </row>
    <row r="39" spans="1:23" x14ac:dyDescent="0.25">
      <c r="A39" s="44" t="s">
        <v>160</v>
      </c>
      <c r="B39" s="35">
        <v>2059</v>
      </c>
      <c r="C39" s="83">
        <v>71</v>
      </c>
      <c r="D39" s="46"/>
      <c r="E39" s="88">
        <v>3.4482758620689655E-2</v>
      </c>
      <c r="F39" s="83">
        <v>1256</v>
      </c>
      <c r="G39" s="46"/>
      <c r="H39" s="88">
        <v>0.61000485672656635</v>
      </c>
      <c r="I39" s="83">
        <v>45</v>
      </c>
      <c r="J39" s="46"/>
      <c r="K39" s="88">
        <v>2.1855269548324428E-2</v>
      </c>
      <c r="L39" s="83">
        <v>464</v>
      </c>
      <c r="M39" s="46"/>
      <c r="N39" s="88">
        <v>0.22535211267605634</v>
      </c>
      <c r="O39" s="83">
        <v>43</v>
      </c>
      <c r="P39" s="46"/>
      <c r="Q39" s="88">
        <v>2.0883924235065566E-2</v>
      </c>
      <c r="R39" s="83">
        <v>123</v>
      </c>
      <c r="S39" s="46"/>
      <c r="T39" s="88">
        <v>5.9737736765420109E-2</v>
      </c>
      <c r="U39" s="83">
        <v>55</v>
      </c>
      <c r="V39" s="46"/>
      <c r="W39" s="100">
        <v>2.6711996114618747E-2</v>
      </c>
    </row>
    <row r="40" spans="1:23" x14ac:dyDescent="0.25">
      <c r="A40" s="44" t="s">
        <v>130</v>
      </c>
      <c r="B40" s="35">
        <v>2425</v>
      </c>
      <c r="C40" s="83">
        <v>69</v>
      </c>
      <c r="D40" s="46"/>
      <c r="E40" s="88">
        <v>2.8453608247422681E-2</v>
      </c>
      <c r="F40" s="83">
        <v>1098</v>
      </c>
      <c r="G40" s="46"/>
      <c r="H40" s="88">
        <v>0.45278350515463917</v>
      </c>
      <c r="I40" s="83">
        <v>18</v>
      </c>
      <c r="J40" s="46"/>
      <c r="K40" s="88">
        <v>7.4226804123711338E-3</v>
      </c>
      <c r="L40" s="83">
        <v>872</v>
      </c>
      <c r="M40" s="46"/>
      <c r="N40" s="88">
        <v>0.35958762886597939</v>
      </c>
      <c r="O40" s="83">
        <v>72</v>
      </c>
      <c r="P40" s="46"/>
      <c r="Q40" s="88">
        <v>2.9690721649484535E-2</v>
      </c>
      <c r="R40" s="83">
        <v>118</v>
      </c>
      <c r="S40" s="46"/>
      <c r="T40" s="88">
        <v>4.8659793814432993E-2</v>
      </c>
      <c r="U40" s="83">
        <v>177</v>
      </c>
      <c r="V40" s="46"/>
      <c r="W40" s="100">
        <v>7.2989690721649486E-2</v>
      </c>
    </row>
    <row r="41" spans="1:23" x14ac:dyDescent="0.25">
      <c r="A41" s="44" t="s">
        <v>131</v>
      </c>
      <c r="B41" s="35">
        <v>2669</v>
      </c>
      <c r="C41" s="83">
        <v>60</v>
      </c>
      <c r="D41" s="46"/>
      <c r="E41" s="88">
        <v>2.2480329711502434E-2</v>
      </c>
      <c r="F41" s="83">
        <v>1569</v>
      </c>
      <c r="G41" s="46"/>
      <c r="H41" s="88">
        <v>0.5878606219557887</v>
      </c>
      <c r="I41" s="83">
        <v>32</v>
      </c>
      <c r="J41" s="46"/>
      <c r="K41" s="88">
        <v>1.1989509179467965E-2</v>
      </c>
      <c r="L41" s="83">
        <v>890</v>
      </c>
      <c r="M41" s="46"/>
      <c r="N41" s="88">
        <v>0.33345822405395281</v>
      </c>
      <c r="O41" s="83">
        <v>40</v>
      </c>
      <c r="P41" s="46"/>
      <c r="Q41" s="88">
        <v>1.4986886474334956E-2</v>
      </c>
      <c r="R41" s="83">
        <v>43</v>
      </c>
      <c r="S41" s="46"/>
      <c r="T41" s="88">
        <v>1.6110902959910078E-2</v>
      </c>
      <c r="U41" s="83">
        <v>35</v>
      </c>
      <c r="V41" s="46"/>
      <c r="W41" s="100">
        <v>1.3113525665043087E-2</v>
      </c>
    </row>
    <row r="42" spans="1:23" x14ac:dyDescent="0.25">
      <c r="A42" s="44" t="s">
        <v>170</v>
      </c>
      <c r="B42" s="35">
        <v>1536</v>
      </c>
      <c r="C42" s="83">
        <v>53</v>
      </c>
      <c r="D42" s="46"/>
      <c r="E42" s="88">
        <v>3.4505208333333336E-2</v>
      </c>
      <c r="F42" s="83">
        <v>784</v>
      </c>
      <c r="G42" s="46"/>
      <c r="H42" s="88">
        <v>0.51041666666666663</v>
      </c>
      <c r="I42" s="83">
        <v>25</v>
      </c>
      <c r="J42" s="46"/>
      <c r="K42" s="88">
        <v>1.6276041666666668E-2</v>
      </c>
      <c r="L42" s="83">
        <v>491</v>
      </c>
      <c r="M42" s="46"/>
      <c r="N42" s="88">
        <v>0.31966145833333331</v>
      </c>
      <c r="O42" s="83">
        <v>44</v>
      </c>
      <c r="P42" s="46"/>
      <c r="Q42" s="88">
        <v>2.8645833333333332E-2</v>
      </c>
      <c r="R42" s="83">
        <v>79</v>
      </c>
      <c r="S42" s="46"/>
      <c r="T42" s="88">
        <v>5.1432291666666664E-2</v>
      </c>
      <c r="U42" s="83">
        <v>58</v>
      </c>
      <c r="V42" s="46"/>
      <c r="W42" s="100">
        <v>3.7760416666666664E-2</v>
      </c>
    </row>
    <row r="43" spans="1:23" x14ac:dyDescent="0.25">
      <c r="A43" s="44" t="s">
        <v>140</v>
      </c>
      <c r="B43" s="35">
        <v>2040</v>
      </c>
      <c r="C43" s="83">
        <v>38</v>
      </c>
      <c r="D43" s="46"/>
      <c r="E43" s="88">
        <v>1.8627450980392157E-2</v>
      </c>
      <c r="F43" s="83">
        <v>1160</v>
      </c>
      <c r="G43" s="46"/>
      <c r="H43" s="88">
        <v>0.56862745098039214</v>
      </c>
      <c r="I43" s="83">
        <v>30</v>
      </c>
      <c r="J43" s="46"/>
      <c r="K43" s="88">
        <v>1.4705882352941176E-2</v>
      </c>
      <c r="L43" s="83">
        <v>673</v>
      </c>
      <c r="M43" s="46"/>
      <c r="N43" s="88">
        <v>0.32990196078431372</v>
      </c>
      <c r="O43" s="83">
        <v>36</v>
      </c>
      <c r="P43" s="46"/>
      <c r="Q43" s="88">
        <v>1.7647058823529412E-2</v>
      </c>
      <c r="R43" s="83">
        <v>53</v>
      </c>
      <c r="S43" s="46"/>
      <c r="T43" s="88">
        <v>2.5980392156862746E-2</v>
      </c>
      <c r="U43" s="83">
        <v>50</v>
      </c>
      <c r="V43" s="46"/>
      <c r="W43" s="100">
        <v>2.4509803921568627E-2</v>
      </c>
    </row>
    <row r="44" spans="1:23" x14ac:dyDescent="0.25">
      <c r="A44" s="44" t="s">
        <v>141</v>
      </c>
      <c r="B44" s="35">
        <v>1860</v>
      </c>
      <c r="C44" s="83">
        <v>36</v>
      </c>
      <c r="D44" s="46"/>
      <c r="E44" s="88">
        <v>1.935483870967742E-2</v>
      </c>
      <c r="F44" s="83">
        <v>824</v>
      </c>
      <c r="G44" s="46"/>
      <c r="H44" s="88">
        <v>0.44301075268817203</v>
      </c>
      <c r="I44" s="83">
        <v>39</v>
      </c>
      <c r="J44" s="46"/>
      <c r="K44" s="88">
        <v>2.0967741935483872E-2</v>
      </c>
      <c r="L44" s="83">
        <v>783</v>
      </c>
      <c r="M44" s="46"/>
      <c r="N44" s="88">
        <v>0.42096774193548386</v>
      </c>
      <c r="O44" s="83">
        <v>45</v>
      </c>
      <c r="P44" s="46"/>
      <c r="Q44" s="88">
        <v>2.4193548387096774E-2</v>
      </c>
      <c r="R44" s="83">
        <v>91</v>
      </c>
      <c r="S44" s="46"/>
      <c r="T44" s="88">
        <v>4.8924731182795701E-2</v>
      </c>
      <c r="U44" s="83">
        <v>41</v>
      </c>
      <c r="V44" s="46"/>
      <c r="W44" s="100">
        <v>2.2043010752688171E-2</v>
      </c>
    </row>
    <row r="45" spans="1:23" x14ac:dyDescent="0.25">
      <c r="A45" s="44" t="s">
        <v>163</v>
      </c>
      <c r="B45" s="35">
        <v>519</v>
      </c>
      <c r="C45" s="83">
        <v>23</v>
      </c>
      <c r="D45" s="46"/>
      <c r="E45" s="88">
        <v>4.4315992292870907E-2</v>
      </c>
      <c r="F45" s="83">
        <v>322</v>
      </c>
      <c r="G45" s="46"/>
      <c r="H45" s="88">
        <v>0.62042389210019266</v>
      </c>
      <c r="I45" s="83">
        <v>5</v>
      </c>
      <c r="J45" s="46"/>
      <c r="K45" s="88">
        <v>9.6339113680154135E-3</v>
      </c>
      <c r="L45" s="83">
        <v>122</v>
      </c>
      <c r="M45" s="46"/>
      <c r="N45" s="88">
        <v>0.23506743737957611</v>
      </c>
      <c r="O45" s="83">
        <v>10</v>
      </c>
      <c r="P45" s="46"/>
      <c r="Q45" s="88">
        <v>1.9267822736030827E-2</v>
      </c>
      <c r="R45" s="83">
        <v>26</v>
      </c>
      <c r="S45" s="46"/>
      <c r="T45" s="88">
        <v>5.0096339113680152E-2</v>
      </c>
      <c r="U45" s="83">
        <v>11</v>
      </c>
      <c r="V45" s="46"/>
      <c r="W45" s="100">
        <v>2.119460500963391E-2</v>
      </c>
    </row>
    <row r="46" spans="1:23" x14ac:dyDescent="0.25">
      <c r="A46" s="44" t="s">
        <v>152</v>
      </c>
      <c r="B46" s="35">
        <v>1493</v>
      </c>
      <c r="C46" s="83">
        <v>22</v>
      </c>
      <c r="D46" s="46"/>
      <c r="E46" s="88">
        <v>1.4735432016075016E-2</v>
      </c>
      <c r="F46" s="83">
        <v>734</v>
      </c>
      <c r="G46" s="46"/>
      <c r="H46" s="88">
        <v>0.4916275954454119</v>
      </c>
      <c r="I46" s="83">
        <v>17</v>
      </c>
      <c r="J46" s="46"/>
      <c r="K46" s="88">
        <v>1.1386470194239785E-2</v>
      </c>
      <c r="L46" s="83">
        <v>634</v>
      </c>
      <c r="M46" s="46"/>
      <c r="N46" s="88">
        <v>0.42464835900870729</v>
      </c>
      <c r="O46" s="83">
        <v>12</v>
      </c>
      <c r="P46" s="46"/>
      <c r="Q46" s="88">
        <v>8.0375083724045539E-3</v>
      </c>
      <c r="R46" s="83">
        <v>49</v>
      </c>
      <c r="S46" s="46"/>
      <c r="T46" s="88">
        <v>3.2819825853985261E-2</v>
      </c>
      <c r="U46" s="83">
        <v>25</v>
      </c>
      <c r="V46" s="46"/>
      <c r="W46" s="100">
        <v>1.6744809109176157E-2</v>
      </c>
    </row>
    <row r="47" spans="1:23" x14ac:dyDescent="0.25">
      <c r="A47" s="44" t="s">
        <v>154</v>
      </c>
      <c r="B47" s="35">
        <v>880</v>
      </c>
      <c r="C47" s="83">
        <v>22</v>
      </c>
      <c r="D47" s="46"/>
      <c r="E47" s="88">
        <v>2.5000000000000001E-2</v>
      </c>
      <c r="F47" s="83">
        <v>534</v>
      </c>
      <c r="G47" s="46"/>
      <c r="H47" s="88">
        <v>0.60681818181818181</v>
      </c>
      <c r="I47" s="83">
        <v>8</v>
      </c>
      <c r="J47" s="46"/>
      <c r="K47" s="88">
        <v>9.0909090909090905E-3</v>
      </c>
      <c r="L47" s="83">
        <v>282</v>
      </c>
      <c r="M47" s="46"/>
      <c r="N47" s="88">
        <v>0.32045454545454544</v>
      </c>
      <c r="O47" s="83">
        <v>2</v>
      </c>
      <c r="P47" s="46"/>
      <c r="Q47" s="88">
        <v>2.2727272727272726E-3</v>
      </c>
      <c r="R47" s="83">
        <v>29</v>
      </c>
      <c r="S47" s="46"/>
      <c r="T47" s="88">
        <v>3.2954545454545452E-2</v>
      </c>
      <c r="U47" s="83">
        <v>3</v>
      </c>
      <c r="V47" s="46"/>
      <c r="W47" s="100">
        <v>3.4090909090909089E-3</v>
      </c>
    </row>
    <row r="48" spans="1:23" x14ac:dyDescent="0.25">
      <c r="A48" s="44" t="s">
        <v>137</v>
      </c>
      <c r="B48" s="35">
        <v>643</v>
      </c>
      <c r="C48" s="83">
        <v>19</v>
      </c>
      <c r="D48" s="46"/>
      <c r="E48" s="88">
        <v>2.9548989113530325E-2</v>
      </c>
      <c r="F48" s="83">
        <v>408</v>
      </c>
      <c r="G48" s="46"/>
      <c r="H48" s="88">
        <v>0.63452566096423013</v>
      </c>
      <c r="I48" s="83">
        <v>17</v>
      </c>
      <c r="J48" s="46"/>
      <c r="K48" s="88">
        <v>2.6438569206842923E-2</v>
      </c>
      <c r="L48" s="83">
        <v>111</v>
      </c>
      <c r="M48" s="46"/>
      <c r="N48" s="88">
        <v>0.17262830482115085</v>
      </c>
      <c r="O48" s="83">
        <v>18</v>
      </c>
      <c r="P48" s="46"/>
      <c r="Q48" s="88">
        <v>2.7993779160186624E-2</v>
      </c>
      <c r="R48" s="83">
        <v>59</v>
      </c>
      <c r="S48" s="46"/>
      <c r="T48" s="88">
        <v>9.1757387247278388E-2</v>
      </c>
      <c r="U48" s="83">
        <v>11</v>
      </c>
      <c r="V48" s="46"/>
      <c r="W48" s="100">
        <v>1.7107309486780714E-2</v>
      </c>
    </row>
    <row r="49" spans="1:23" x14ac:dyDescent="0.25">
      <c r="A49" s="44" t="s">
        <v>128</v>
      </c>
      <c r="B49" s="35">
        <v>1100</v>
      </c>
      <c r="C49" s="83">
        <v>16</v>
      </c>
      <c r="D49" s="46"/>
      <c r="E49" s="88">
        <v>1.4545454545454545E-2</v>
      </c>
      <c r="F49" s="83">
        <v>749</v>
      </c>
      <c r="G49" s="46"/>
      <c r="H49" s="88">
        <v>0.68090909090909091</v>
      </c>
      <c r="I49" s="83">
        <v>17</v>
      </c>
      <c r="J49" s="46"/>
      <c r="K49" s="88">
        <v>1.5454545454545455E-2</v>
      </c>
      <c r="L49" s="83">
        <v>240</v>
      </c>
      <c r="M49" s="46"/>
      <c r="N49" s="88">
        <v>0.21818181818181817</v>
      </c>
      <c r="O49" s="83">
        <v>17</v>
      </c>
      <c r="P49" s="46"/>
      <c r="Q49" s="88">
        <v>1.5454545454545455E-2</v>
      </c>
      <c r="R49" s="83">
        <v>45</v>
      </c>
      <c r="S49" s="46"/>
      <c r="T49" s="88">
        <v>4.0909090909090909E-2</v>
      </c>
      <c r="U49" s="83">
        <v>16</v>
      </c>
      <c r="V49" s="46"/>
      <c r="W49" s="100">
        <v>1.4545454545454545E-2</v>
      </c>
    </row>
    <row r="50" spans="1:23" x14ac:dyDescent="0.25">
      <c r="A50" s="44" t="s">
        <v>151</v>
      </c>
      <c r="B50" s="35">
        <v>523</v>
      </c>
      <c r="C50" s="83">
        <v>16</v>
      </c>
      <c r="D50" s="46"/>
      <c r="E50" s="88">
        <v>3.0592734225621414E-2</v>
      </c>
      <c r="F50" s="83">
        <v>311</v>
      </c>
      <c r="G50" s="46"/>
      <c r="H50" s="88">
        <v>0.5946462715105163</v>
      </c>
      <c r="I50" s="83">
        <v>13</v>
      </c>
      <c r="J50" s="46"/>
      <c r="K50" s="88">
        <v>2.4856596558317401E-2</v>
      </c>
      <c r="L50" s="83">
        <v>130</v>
      </c>
      <c r="M50" s="46"/>
      <c r="N50" s="88">
        <v>0.24856596558317401</v>
      </c>
      <c r="O50" s="83">
        <v>5</v>
      </c>
      <c r="P50" s="46"/>
      <c r="Q50" s="88">
        <v>9.5602294455066923E-3</v>
      </c>
      <c r="R50" s="83">
        <v>43</v>
      </c>
      <c r="S50" s="46"/>
      <c r="T50" s="88">
        <v>8.2217973231357558E-2</v>
      </c>
      <c r="U50" s="83">
        <v>5</v>
      </c>
      <c r="V50" s="46"/>
      <c r="W50" s="100">
        <v>9.5602294455066923E-3</v>
      </c>
    </row>
    <row r="51" spans="1:23" x14ac:dyDescent="0.25">
      <c r="A51" s="44" t="s">
        <v>161</v>
      </c>
      <c r="B51" s="35">
        <v>869</v>
      </c>
      <c r="C51" s="83">
        <v>12</v>
      </c>
      <c r="D51" s="46"/>
      <c r="E51" s="88">
        <v>1.3808975834292289E-2</v>
      </c>
      <c r="F51" s="83">
        <v>480</v>
      </c>
      <c r="G51" s="46"/>
      <c r="H51" s="88">
        <v>0.55235903337169157</v>
      </c>
      <c r="I51" s="83">
        <v>7</v>
      </c>
      <c r="J51" s="46"/>
      <c r="K51" s="88">
        <v>8.0552359033371698E-3</v>
      </c>
      <c r="L51" s="83">
        <v>343</v>
      </c>
      <c r="M51" s="46"/>
      <c r="N51" s="88">
        <v>0.39470655926352127</v>
      </c>
      <c r="O51" s="83">
        <v>10</v>
      </c>
      <c r="P51" s="46"/>
      <c r="Q51" s="88">
        <v>1.1507479861910242E-2</v>
      </c>
      <c r="R51" s="83">
        <v>9</v>
      </c>
      <c r="S51" s="46"/>
      <c r="T51" s="88">
        <v>1.0356731875719217E-2</v>
      </c>
      <c r="U51" s="83">
        <v>7</v>
      </c>
      <c r="V51" s="46"/>
      <c r="W51" s="100">
        <v>8.0552359033371698E-3</v>
      </c>
    </row>
    <row r="52" spans="1:23" x14ac:dyDescent="0.25">
      <c r="A52" s="44" t="s">
        <v>144</v>
      </c>
      <c r="B52" s="35">
        <v>787</v>
      </c>
      <c r="C52" s="83">
        <v>12</v>
      </c>
      <c r="D52" s="46"/>
      <c r="E52" s="88">
        <v>1.5247776365946633E-2</v>
      </c>
      <c r="F52" s="83">
        <v>524</v>
      </c>
      <c r="G52" s="46"/>
      <c r="H52" s="88">
        <v>0.66581956797966968</v>
      </c>
      <c r="I52" s="83">
        <v>17</v>
      </c>
      <c r="J52" s="46"/>
      <c r="K52" s="88">
        <v>2.1601016518424398E-2</v>
      </c>
      <c r="L52" s="83">
        <v>187</v>
      </c>
      <c r="M52" s="46"/>
      <c r="N52" s="88">
        <v>0.23761118170266837</v>
      </c>
      <c r="O52" s="83">
        <v>7</v>
      </c>
      <c r="P52" s="46"/>
      <c r="Q52" s="88">
        <v>8.8945362134688691E-3</v>
      </c>
      <c r="R52" s="83">
        <v>38</v>
      </c>
      <c r="S52" s="46"/>
      <c r="T52" s="88">
        <v>4.8284625158831002E-2</v>
      </c>
      <c r="U52" s="83">
        <v>2</v>
      </c>
      <c r="V52" s="46"/>
      <c r="W52" s="100">
        <v>2.5412960609911056E-3</v>
      </c>
    </row>
    <row r="53" spans="1:23" x14ac:dyDescent="0.25">
      <c r="A53" s="44" t="s">
        <v>158</v>
      </c>
      <c r="B53" s="35">
        <v>532</v>
      </c>
      <c r="C53" s="83">
        <v>8</v>
      </c>
      <c r="D53" s="46"/>
      <c r="E53" s="88">
        <v>1.5037593984962405E-2</v>
      </c>
      <c r="F53" s="83">
        <v>334</v>
      </c>
      <c r="G53" s="46"/>
      <c r="H53" s="88">
        <v>0.6278195488721805</v>
      </c>
      <c r="I53" s="83">
        <v>13</v>
      </c>
      <c r="J53" s="46"/>
      <c r="K53" s="88">
        <v>2.4436090225563908E-2</v>
      </c>
      <c r="L53" s="83">
        <v>133</v>
      </c>
      <c r="M53" s="46"/>
      <c r="N53" s="88">
        <v>0.25</v>
      </c>
      <c r="O53" s="83">
        <v>10</v>
      </c>
      <c r="P53" s="46"/>
      <c r="Q53" s="88">
        <v>1.8796992481203006E-2</v>
      </c>
      <c r="R53" s="83">
        <v>21</v>
      </c>
      <c r="S53" s="46"/>
      <c r="T53" s="88">
        <v>3.9473684210526314E-2</v>
      </c>
      <c r="U53" s="83">
        <v>13</v>
      </c>
      <c r="V53" s="46"/>
      <c r="W53" s="100">
        <v>2.4436090225563908E-2</v>
      </c>
    </row>
    <row r="54" spans="1:23" x14ac:dyDescent="0.25">
      <c r="A54" s="44" t="s">
        <v>172</v>
      </c>
      <c r="B54" s="35">
        <v>207</v>
      </c>
      <c r="C54" s="83">
        <v>8</v>
      </c>
      <c r="D54" s="46"/>
      <c r="E54" s="88">
        <v>3.864734299516908E-2</v>
      </c>
      <c r="F54" s="83">
        <v>124</v>
      </c>
      <c r="G54" s="46"/>
      <c r="H54" s="88">
        <v>0.59903381642512077</v>
      </c>
      <c r="I54" s="83">
        <v>1</v>
      </c>
      <c r="J54" s="46"/>
      <c r="K54" s="88">
        <v>4.830917874396135E-3</v>
      </c>
      <c r="L54" s="83">
        <v>35</v>
      </c>
      <c r="M54" s="46"/>
      <c r="N54" s="88">
        <v>0.16908212560386474</v>
      </c>
      <c r="O54" s="83">
        <v>5</v>
      </c>
      <c r="P54" s="46"/>
      <c r="Q54" s="88">
        <v>2.4154589371980676E-2</v>
      </c>
      <c r="R54" s="83">
        <v>31</v>
      </c>
      <c r="S54" s="46"/>
      <c r="T54" s="88">
        <v>0.14975845410628019</v>
      </c>
      <c r="U54" s="83">
        <v>3</v>
      </c>
      <c r="V54" s="46"/>
      <c r="W54" s="100">
        <v>1.4492753623188406E-2</v>
      </c>
    </row>
    <row r="55" spans="1:23" x14ac:dyDescent="0.25">
      <c r="A55" s="44" t="s">
        <v>167</v>
      </c>
      <c r="B55" s="35">
        <v>423</v>
      </c>
      <c r="C55" s="83">
        <v>5</v>
      </c>
      <c r="D55" s="46"/>
      <c r="E55" s="88">
        <v>1.1820330969267139E-2</v>
      </c>
      <c r="F55" s="83">
        <v>208</v>
      </c>
      <c r="G55" s="46"/>
      <c r="H55" s="88">
        <v>0.49172576832151299</v>
      </c>
      <c r="I55" s="83">
        <v>4</v>
      </c>
      <c r="J55" s="46"/>
      <c r="K55" s="88">
        <v>9.4562647754137114E-3</v>
      </c>
      <c r="L55" s="83">
        <v>182</v>
      </c>
      <c r="M55" s="46"/>
      <c r="N55" s="88">
        <v>0.43026004728132389</v>
      </c>
      <c r="O55" s="83">
        <v>6</v>
      </c>
      <c r="P55" s="46"/>
      <c r="Q55" s="88">
        <v>1.4184397163120567E-2</v>
      </c>
      <c r="R55" s="83">
        <v>13</v>
      </c>
      <c r="S55" s="46"/>
      <c r="T55" s="88">
        <v>3.0732860520094562E-2</v>
      </c>
      <c r="U55" s="83">
        <v>5</v>
      </c>
      <c r="V55" s="46"/>
      <c r="W55" s="100">
        <v>1.1820330969267139E-2</v>
      </c>
    </row>
    <row r="56" spans="1:23" x14ac:dyDescent="0.25">
      <c r="A56" s="44" t="s">
        <v>136</v>
      </c>
      <c r="B56" s="35">
        <v>280</v>
      </c>
      <c r="C56" s="83">
        <v>4</v>
      </c>
      <c r="D56" s="46"/>
      <c r="E56" s="88">
        <v>1.4285714285714285E-2</v>
      </c>
      <c r="F56" s="83">
        <v>165</v>
      </c>
      <c r="G56" s="46"/>
      <c r="H56" s="88">
        <v>0.5892857142857143</v>
      </c>
      <c r="I56" s="83">
        <v>5</v>
      </c>
      <c r="J56" s="46"/>
      <c r="K56" s="88">
        <v>1.7857142857142856E-2</v>
      </c>
      <c r="L56" s="83">
        <v>76</v>
      </c>
      <c r="M56" s="46"/>
      <c r="N56" s="88">
        <v>0.27142857142857141</v>
      </c>
      <c r="O56" s="83">
        <v>7</v>
      </c>
      <c r="P56" s="46"/>
      <c r="Q56" s="88">
        <v>2.5000000000000001E-2</v>
      </c>
      <c r="R56" s="83">
        <v>19</v>
      </c>
      <c r="S56" s="46"/>
      <c r="T56" s="88">
        <v>6.7857142857142852E-2</v>
      </c>
      <c r="U56" s="83">
        <v>4</v>
      </c>
      <c r="V56" s="46"/>
      <c r="W56" s="100">
        <v>1.4285714285714285E-2</v>
      </c>
    </row>
    <row r="57" spans="1:23" x14ac:dyDescent="0.25">
      <c r="A57" s="4" t="s">
        <v>71</v>
      </c>
      <c r="B57" s="35">
        <v>195767</v>
      </c>
      <c r="C57" s="83">
        <v>10069</v>
      </c>
      <c r="D57" s="46"/>
      <c r="E57" s="88">
        <v>5.1433591974132511E-2</v>
      </c>
      <c r="F57" s="83">
        <v>84447</v>
      </c>
      <c r="G57" s="46"/>
      <c r="H57" s="88">
        <v>0.43136483677024218</v>
      </c>
      <c r="I57" s="83">
        <v>2842</v>
      </c>
      <c r="J57" s="46"/>
      <c r="K57" s="88">
        <v>1.4517257760501005E-2</v>
      </c>
      <c r="L57" s="83">
        <v>77439</v>
      </c>
      <c r="M57" s="46"/>
      <c r="N57" s="88">
        <v>0.39556717935096314</v>
      </c>
      <c r="O57" s="83">
        <v>4780</v>
      </c>
      <c r="P57" s="46"/>
      <c r="Q57" s="88">
        <v>2.4416781173537929E-2</v>
      </c>
      <c r="R57" s="83">
        <v>8866</v>
      </c>
      <c r="S57" s="46"/>
      <c r="T57" s="88">
        <v>4.5288531775018265E-2</v>
      </c>
      <c r="U57" s="83">
        <v>7229</v>
      </c>
      <c r="V57" s="46"/>
      <c r="W57" s="100">
        <v>3.6926550440063953E-2</v>
      </c>
    </row>
  </sheetData>
  <mergeCells count="10">
    <mergeCell ref="A1:Z1"/>
    <mergeCell ref="C3:K3"/>
    <mergeCell ref="L3:W3"/>
    <mergeCell ref="C4:E4"/>
    <mergeCell ref="F4:H4"/>
    <mergeCell ref="I4:K4"/>
    <mergeCell ref="L4:N4"/>
    <mergeCell ref="O4:Q4"/>
    <mergeCell ref="R4:T4"/>
    <mergeCell ref="U4:W4"/>
  </mergeCells>
  <conditionalFormatting pivot="1" sqref="C6:C56">
    <cfRule type="colorScale" priority="7">
      <colorScale>
        <cfvo type="percentile" val="25"/>
        <cfvo type="percentile" val="75"/>
        <cfvo type="percentile" val="95"/>
        <color rgb="FFEEF8F0"/>
        <color rgb="FFFFF8D5"/>
        <color rgb="FFFFB9B9"/>
      </colorScale>
    </cfRule>
  </conditionalFormatting>
  <conditionalFormatting pivot="1" sqref="F6:F56">
    <cfRule type="colorScale" priority="6">
      <colorScale>
        <cfvo type="percentile" val="25"/>
        <cfvo type="percentile" val="75"/>
        <cfvo type="percentile" val="95"/>
        <color rgb="FFEEF8F0"/>
        <color rgb="FFFFF8D5"/>
        <color rgb="FFFFB9B9"/>
      </colorScale>
    </cfRule>
  </conditionalFormatting>
  <conditionalFormatting pivot="1" sqref="I6:I56">
    <cfRule type="colorScale" priority="5">
      <colorScale>
        <cfvo type="percentile" val="25"/>
        <cfvo type="percentile" val="75"/>
        <cfvo type="percentile" val="95"/>
        <color rgb="FFEEF8F0"/>
        <color rgb="FFFFF8D5"/>
        <color rgb="FFFFB9B9"/>
      </colorScale>
    </cfRule>
  </conditionalFormatting>
  <conditionalFormatting pivot="1" sqref="L6:L56">
    <cfRule type="colorScale" priority="4">
      <colorScale>
        <cfvo type="percentile" val="25"/>
        <cfvo type="percentile" val="75"/>
        <cfvo type="percentile" val="95"/>
        <color rgb="FFEEF8F0"/>
        <color rgb="FFFFF8D5"/>
        <color rgb="FFFFB9B9"/>
      </colorScale>
    </cfRule>
  </conditionalFormatting>
  <conditionalFormatting pivot="1" sqref="O6:O56">
    <cfRule type="colorScale" priority="3">
      <colorScale>
        <cfvo type="percentile" val="25"/>
        <cfvo type="percentile" val="75"/>
        <cfvo type="percentile" val="95"/>
        <color rgb="FFEEF8F0"/>
        <color rgb="FFFFF8D5"/>
        <color rgb="FFFFB9B9"/>
      </colorScale>
    </cfRule>
  </conditionalFormatting>
  <conditionalFormatting pivot="1" sqref="R6:R56">
    <cfRule type="colorScale" priority="2">
      <colorScale>
        <cfvo type="percentile" val="25"/>
        <cfvo type="percentile" val="75"/>
        <cfvo type="percentile" val="95"/>
        <color rgb="FFEEF8F0"/>
        <color rgb="FFFFF8D5"/>
        <color rgb="FFFFB9B9"/>
      </colorScale>
    </cfRule>
  </conditionalFormatting>
  <conditionalFormatting pivot="1" sqref="U6:U56">
    <cfRule type="colorScale" priority="1">
      <colorScale>
        <cfvo type="percentile" val="25"/>
        <cfvo type="percentile" val="75"/>
        <cfvo type="percentile" val="95"/>
        <color rgb="FFEEF8F0"/>
        <color rgb="FFFFF8D5"/>
        <color rgb="FFFFB9B9"/>
      </colorScale>
    </cfRule>
  </conditionalFormatting>
  <pageMargins left="0.7" right="0.7" top="0.75" bottom="0.75" header="0.3" footer="0.3"/>
  <pageSetup paperSize="9" orientation="portrait" verticalDpi="0" r:id="rId3"/>
  <drawing r:id="rId4"/>
  <extLst>
    <ext xmlns:x14="http://schemas.microsoft.com/office/spreadsheetml/2009/9/main" uri="{A8765BA9-456A-4dab-B4F3-ACF838C121DE}">
      <x14:slicerList>
        <x14:slicer r:id="rId5"/>
      </x14:slicerList>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F2DE6-83F7-4B90-A8F8-446EC80A8023}">
  <dimension ref="A1:X1"/>
  <sheetViews>
    <sheetView showGridLines="0" showRowColHeaders="0" workbookViewId="0">
      <selection sqref="A1:X1"/>
    </sheetView>
  </sheetViews>
  <sheetFormatPr defaultRowHeight="15" x14ac:dyDescent="0.25"/>
  <sheetData>
    <row r="1" spans="1:24" x14ac:dyDescent="0.25">
      <c r="A1" s="149" t="s">
        <v>380</v>
      </c>
      <c r="B1" s="149"/>
      <c r="C1" s="149"/>
      <c r="D1" s="149"/>
      <c r="E1" s="149"/>
      <c r="F1" s="149"/>
      <c r="G1" s="149"/>
      <c r="H1" s="149"/>
      <c r="I1" s="149"/>
      <c r="J1" s="149"/>
      <c r="K1" s="149"/>
      <c r="L1" s="149"/>
      <c r="M1" s="149"/>
      <c r="N1" s="149"/>
      <c r="O1" s="149"/>
      <c r="P1" s="149"/>
      <c r="Q1" s="149"/>
      <c r="R1" s="149"/>
      <c r="S1" s="149"/>
      <c r="T1" s="149"/>
      <c r="U1" s="149"/>
      <c r="V1" s="149"/>
      <c r="W1" s="149"/>
      <c r="X1" s="149"/>
    </row>
  </sheetData>
  <mergeCells count="1">
    <mergeCell ref="A1:X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D2E55-75BA-4E26-9A00-A24DCD607A18}">
  <dimension ref="A1:G46"/>
  <sheetViews>
    <sheetView topLeftCell="A19" workbookViewId="0">
      <selection activeCell="G20" sqref="G20"/>
    </sheetView>
  </sheetViews>
  <sheetFormatPr defaultRowHeight="15" x14ac:dyDescent="0.25"/>
  <cols>
    <col min="1" max="1" width="26" bestFit="1" customWidth="1"/>
    <col min="3" max="3" width="15.85546875" bestFit="1" customWidth="1"/>
    <col min="4" max="4" width="15.85546875" customWidth="1"/>
    <col min="5" max="5" width="11.7109375" bestFit="1" customWidth="1"/>
    <col min="6" max="6" width="39.7109375" customWidth="1"/>
    <col min="7" max="7" width="238.42578125" bestFit="1" customWidth="1"/>
  </cols>
  <sheetData>
    <row r="1" spans="1:7" x14ac:dyDescent="0.25">
      <c r="A1" t="s">
        <v>1</v>
      </c>
      <c r="C1" t="s">
        <v>54</v>
      </c>
      <c r="D1" t="s">
        <v>55</v>
      </c>
      <c r="E1" t="s">
        <v>50</v>
      </c>
      <c r="F1" t="s">
        <v>51</v>
      </c>
      <c r="G1" t="s">
        <v>52</v>
      </c>
    </row>
    <row r="2" spans="1:7" x14ac:dyDescent="0.25">
      <c r="A2" t="s">
        <v>2</v>
      </c>
      <c r="C2" t="s">
        <v>30</v>
      </c>
      <c r="D2" t="s">
        <v>56</v>
      </c>
      <c r="E2" t="s">
        <v>31</v>
      </c>
    </row>
    <row r="3" spans="1:7" x14ac:dyDescent="0.25">
      <c r="A3" t="s">
        <v>3</v>
      </c>
    </row>
    <row r="4" spans="1:7" x14ac:dyDescent="0.25">
      <c r="A4" t="s">
        <v>0</v>
      </c>
      <c r="C4" t="s">
        <v>53</v>
      </c>
      <c r="D4" t="s">
        <v>56</v>
      </c>
    </row>
    <row r="5" spans="1:7" x14ac:dyDescent="0.25">
      <c r="A5" t="s">
        <v>4</v>
      </c>
      <c r="C5" t="s">
        <v>53</v>
      </c>
      <c r="D5" t="s">
        <v>56</v>
      </c>
    </row>
    <row r="6" spans="1:7" x14ac:dyDescent="0.25">
      <c r="A6" t="s">
        <v>5</v>
      </c>
      <c r="C6" t="s">
        <v>32</v>
      </c>
    </row>
    <row r="7" spans="1:7" x14ac:dyDescent="0.25">
      <c r="A7" t="s">
        <v>6</v>
      </c>
      <c r="C7" t="s">
        <v>33</v>
      </c>
      <c r="D7" t="s">
        <v>56</v>
      </c>
    </row>
    <row r="8" spans="1:7" x14ac:dyDescent="0.25">
      <c r="A8" t="s">
        <v>7</v>
      </c>
      <c r="C8" t="s">
        <v>33</v>
      </c>
      <c r="D8" t="s">
        <v>56</v>
      </c>
    </row>
    <row r="9" spans="1:7" x14ac:dyDescent="0.25">
      <c r="A9" t="s">
        <v>8</v>
      </c>
      <c r="C9" t="s">
        <v>32</v>
      </c>
    </row>
    <row r="10" spans="1:7" x14ac:dyDescent="0.25">
      <c r="A10" t="s">
        <v>9</v>
      </c>
      <c r="C10" t="s">
        <v>32</v>
      </c>
    </row>
    <row r="11" spans="1:7" x14ac:dyDescent="0.25">
      <c r="A11" t="s">
        <v>10</v>
      </c>
      <c r="C11" t="s">
        <v>32</v>
      </c>
    </row>
    <row r="12" spans="1:7" x14ac:dyDescent="0.25">
      <c r="A12" t="s">
        <v>11</v>
      </c>
      <c r="C12" t="s">
        <v>32</v>
      </c>
    </row>
    <row r="13" spans="1:7" x14ac:dyDescent="0.25">
      <c r="A13" t="s">
        <v>12</v>
      </c>
      <c r="C13" t="s">
        <v>34</v>
      </c>
      <c r="D13" t="s">
        <v>57</v>
      </c>
      <c r="F13" t="s">
        <v>35</v>
      </c>
      <c r="G13" t="s">
        <v>36</v>
      </c>
    </row>
    <row r="14" spans="1:7" x14ac:dyDescent="0.25">
      <c r="A14" t="s">
        <v>13</v>
      </c>
      <c r="C14" t="s">
        <v>34</v>
      </c>
      <c r="D14" t="s">
        <v>57</v>
      </c>
      <c r="F14" t="s">
        <v>35</v>
      </c>
      <c r="G14" t="s">
        <v>37</v>
      </c>
    </row>
    <row r="15" spans="1:7" x14ac:dyDescent="0.25">
      <c r="A15" t="s">
        <v>14</v>
      </c>
      <c r="C15" t="s">
        <v>34</v>
      </c>
      <c r="D15" t="s">
        <v>57</v>
      </c>
      <c r="F15" t="s">
        <v>35</v>
      </c>
      <c r="G15" t="s">
        <v>38</v>
      </c>
    </row>
    <row r="16" spans="1:7" x14ac:dyDescent="0.25">
      <c r="A16" t="s">
        <v>15</v>
      </c>
      <c r="C16" t="s">
        <v>32</v>
      </c>
    </row>
    <row r="17" spans="1:7" x14ac:dyDescent="0.25">
      <c r="A17" t="s">
        <v>16</v>
      </c>
      <c r="C17" t="s">
        <v>32</v>
      </c>
    </row>
    <row r="18" spans="1:7" x14ac:dyDescent="0.25">
      <c r="A18" t="s">
        <v>17</v>
      </c>
      <c r="C18" t="s">
        <v>32</v>
      </c>
    </row>
    <row r="19" spans="1:7" x14ac:dyDescent="0.25">
      <c r="A19" t="s">
        <v>18</v>
      </c>
      <c r="C19" t="s">
        <v>39</v>
      </c>
      <c r="D19" t="s">
        <v>56</v>
      </c>
      <c r="F19" t="s">
        <v>40</v>
      </c>
    </row>
    <row r="20" spans="1:7" x14ac:dyDescent="0.25">
      <c r="A20" t="s">
        <v>19</v>
      </c>
      <c r="C20" t="s">
        <v>32</v>
      </c>
    </row>
    <row r="21" spans="1:7" x14ac:dyDescent="0.25">
      <c r="A21" t="s">
        <v>20</v>
      </c>
      <c r="C21" t="s">
        <v>34</v>
      </c>
      <c r="D21" t="s">
        <v>57</v>
      </c>
      <c r="F21" t="s">
        <v>35</v>
      </c>
      <c r="G21" t="s">
        <v>41</v>
      </c>
    </row>
    <row r="22" spans="1:7" x14ac:dyDescent="0.25">
      <c r="A22" t="s">
        <v>21</v>
      </c>
      <c r="C22" t="s">
        <v>34</v>
      </c>
      <c r="D22" t="s">
        <v>57</v>
      </c>
      <c r="F22" t="s">
        <v>35</v>
      </c>
      <c r="G22" t="s">
        <v>42</v>
      </c>
    </row>
    <row r="23" spans="1:7" x14ac:dyDescent="0.25">
      <c r="A23" t="s">
        <v>22</v>
      </c>
      <c r="C23" t="s">
        <v>34</v>
      </c>
      <c r="D23" t="s">
        <v>57</v>
      </c>
      <c r="F23" t="s">
        <v>35</v>
      </c>
      <c r="G23" t="s">
        <v>43</v>
      </c>
    </row>
    <row r="24" spans="1:7" x14ac:dyDescent="0.25">
      <c r="A24" t="s">
        <v>23</v>
      </c>
      <c r="C24" t="s">
        <v>34</v>
      </c>
      <c r="D24" t="s">
        <v>57</v>
      </c>
      <c r="E24" t="s">
        <v>45</v>
      </c>
      <c r="F24" t="s">
        <v>35</v>
      </c>
      <c r="G24" s="1" t="s">
        <v>44</v>
      </c>
    </row>
    <row r="25" spans="1:7" x14ac:dyDescent="0.25">
      <c r="A25" t="s">
        <v>24</v>
      </c>
      <c r="C25" t="s">
        <v>34</v>
      </c>
      <c r="D25" t="s">
        <v>57</v>
      </c>
      <c r="E25" t="s">
        <v>46</v>
      </c>
      <c r="F25" t="s">
        <v>35</v>
      </c>
      <c r="G25" t="s">
        <v>47</v>
      </c>
    </row>
    <row r="26" spans="1:7" x14ac:dyDescent="0.25">
      <c r="A26" t="s">
        <v>25</v>
      </c>
      <c r="C26" t="s">
        <v>34</v>
      </c>
      <c r="D26" t="s">
        <v>57</v>
      </c>
      <c r="F26" t="s">
        <v>35</v>
      </c>
      <c r="G26" t="s">
        <v>48</v>
      </c>
    </row>
    <row r="27" spans="1:7" x14ac:dyDescent="0.25">
      <c r="A27" t="s">
        <v>26</v>
      </c>
      <c r="C27" t="s">
        <v>34</v>
      </c>
      <c r="D27" t="s">
        <v>57</v>
      </c>
      <c r="F27" t="s">
        <v>35</v>
      </c>
      <c r="G27" t="s">
        <v>49</v>
      </c>
    </row>
    <row r="28" spans="1:7" x14ac:dyDescent="0.25">
      <c r="A28" t="s">
        <v>27</v>
      </c>
      <c r="C28" t="s">
        <v>32</v>
      </c>
    </row>
    <row r="29" spans="1:7" x14ac:dyDescent="0.25">
      <c r="A29" t="s">
        <v>28</v>
      </c>
      <c r="C29" t="s">
        <v>32</v>
      </c>
    </row>
    <row r="30" spans="1:7" x14ac:dyDescent="0.25">
      <c r="A30" t="s">
        <v>29</v>
      </c>
      <c r="C30" t="s">
        <v>32</v>
      </c>
    </row>
    <row r="32" spans="1:7" x14ac:dyDescent="0.25">
      <c r="F32" t="s">
        <v>58</v>
      </c>
    </row>
    <row r="33" spans="6:6" x14ac:dyDescent="0.25">
      <c r="F33" s="2" t="s">
        <v>36</v>
      </c>
    </row>
    <row r="34" spans="6:6" x14ac:dyDescent="0.25">
      <c r="F34" t="s">
        <v>59</v>
      </c>
    </row>
    <row r="35" spans="6:6" x14ac:dyDescent="0.25">
      <c r="F35" t="s">
        <v>60</v>
      </c>
    </row>
    <row r="36" spans="6:6" x14ac:dyDescent="0.25">
      <c r="F36" t="s">
        <v>61</v>
      </c>
    </row>
    <row r="37" spans="6:6" x14ac:dyDescent="0.25">
      <c r="F37" t="s">
        <v>62</v>
      </c>
    </row>
    <row r="39" spans="6:6" x14ac:dyDescent="0.25">
      <c r="F39" t="s">
        <v>63</v>
      </c>
    </row>
    <row r="41" spans="6:6" x14ac:dyDescent="0.25">
      <c r="F41" t="s">
        <v>64</v>
      </c>
    </row>
    <row r="42" spans="6:6" x14ac:dyDescent="0.25">
      <c r="F42" t="s">
        <v>65</v>
      </c>
    </row>
    <row r="43" spans="6:6" x14ac:dyDescent="0.25">
      <c r="F43" t="s">
        <v>66</v>
      </c>
    </row>
    <row r="44" spans="6:6" x14ac:dyDescent="0.25">
      <c r="F44" t="s">
        <v>67</v>
      </c>
    </row>
    <row r="45" spans="6:6" x14ac:dyDescent="0.25">
      <c r="F45" t="s">
        <v>68</v>
      </c>
    </row>
    <row r="46" spans="6:6" x14ac:dyDescent="0.25">
      <c r="F46" t="s">
        <v>69</v>
      </c>
    </row>
  </sheetData>
  <phoneticPr fontId="2" type="noConversion"/>
  <pageMargins left="0.7" right="0.7" top="0.75" bottom="0.75" header="0.3" footer="0.3"/>
  <tableParts count="2">
    <tablePart r:id="rId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6522A-1CB7-46F8-933B-43200ADDCEF2}">
  <dimension ref="A1:H9"/>
  <sheetViews>
    <sheetView workbookViewId="0">
      <selection activeCell="L26" sqref="L26"/>
    </sheetView>
  </sheetViews>
  <sheetFormatPr defaultRowHeight="15" x14ac:dyDescent="0.25"/>
  <sheetData>
    <row r="1" spans="1:8" x14ac:dyDescent="0.25">
      <c r="A1" t="s">
        <v>379</v>
      </c>
      <c r="G1" t="s">
        <v>379</v>
      </c>
    </row>
    <row r="2" spans="1:8" x14ac:dyDescent="0.25">
      <c r="A2" s="3" t="s">
        <v>70</v>
      </c>
      <c r="B2" t="s">
        <v>253</v>
      </c>
      <c r="C2" t="s">
        <v>254</v>
      </c>
      <c r="D2" t="s">
        <v>255</v>
      </c>
      <c r="G2" s="3" t="s">
        <v>70</v>
      </c>
      <c r="H2" t="s">
        <v>256</v>
      </c>
    </row>
    <row r="3" spans="1:8" x14ac:dyDescent="0.25">
      <c r="A3" s="4">
        <v>2013</v>
      </c>
      <c r="B3" s="13">
        <v>278</v>
      </c>
      <c r="C3" s="13">
        <v>317</v>
      </c>
      <c r="D3" s="13">
        <v>979</v>
      </c>
      <c r="G3" s="4">
        <v>2013</v>
      </c>
      <c r="H3" s="10">
        <v>259</v>
      </c>
    </row>
    <row r="4" spans="1:8" x14ac:dyDescent="0.25">
      <c r="A4" s="4">
        <v>2014</v>
      </c>
      <c r="B4" s="13">
        <v>51854</v>
      </c>
      <c r="C4" s="13">
        <v>12557</v>
      </c>
      <c r="D4" s="13">
        <v>23002</v>
      </c>
      <c r="G4" s="4">
        <v>2014</v>
      </c>
      <c r="H4" s="10">
        <v>431</v>
      </c>
    </row>
    <row r="5" spans="1:8" x14ac:dyDescent="0.25">
      <c r="A5" s="4">
        <v>2015</v>
      </c>
      <c r="B5" s="13">
        <v>53579</v>
      </c>
      <c r="C5" s="13">
        <v>13484</v>
      </c>
      <c r="D5" s="13">
        <v>26967</v>
      </c>
      <c r="G5" s="4">
        <v>2015</v>
      </c>
      <c r="H5" s="10">
        <v>409</v>
      </c>
    </row>
    <row r="6" spans="1:8" x14ac:dyDescent="0.25">
      <c r="A6" s="4">
        <v>2016</v>
      </c>
      <c r="B6" s="13">
        <v>58763</v>
      </c>
      <c r="C6" s="13">
        <v>15066</v>
      </c>
      <c r="D6" s="13">
        <v>30580</v>
      </c>
      <c r="G6" s="4">
        <v>2016</v>
      </c>
      <c r="H6" s="10">
        <v>480</v>
      </c>
    </row>
    <row r="7" spans="1:8" x14ac:dyDescent="0.25">
      <c r="A7" s="4">
        <v>2017</v>
      </c>
      <c r="B7" s="13">
        <v>61401</v>
      </c>
      <c r="C7" s="13">
        <v>15511</v>
      </c>
      <c r="D7" s="13">
        <v>30703</v>
      </c>
      <c r="G7" s="4">
        <v>2017</v>
      </c>
      <c r="H7" s="10">
        <v>446</v>
      </c>
    </row>
    <row r="8" spans="1:8" x14ac:dyDescent="0.25">
      <c r="A8" s="4">
        <v>2018</v>
      </c>
      <c r="B8" s="13">
        <v>13802</v>
      </c>
      <c r="C8" s="13">
        <v>3533</v>
      </c>
      <c r="D8" s="13">
        <v>6171</v>
      </c>
      <c r="G8" s="4">
        <v>2018</v>
      </c>
      <c r="H8" s="10">
        <v>77</v>
      </c>
    </row>
    <row r="9" spans="1:8" x14ac:dyDescent="0.25">
      <c r="A9" s="4" t="s">
        <v>71</v>
      </c>
      <c r="B9" s="13">
        <v>239677</v>
      </c>
      <c r="C9" s="13">
        <v>60468</v>
      </c>
      <c r="D9" s="13">
        <v>118402</v>
      </c>
      <c r="G9" s="4" t="s">
        <v>71</v>
      </c>
      <c r="H9" s="10">
        <v>2102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B64DF-F545-4322-AB38-C6600F521237}">
  <dimension ref="A1:M21"/>
  <sheetViews>
    <sheetView workbookViewId="0">
      <selection activeCell="F2" sqref="F2"/>
    </sheetView>
  </sheetViews>
  <sheetFormatPr defaultRowHeight="15" x14ac:dyDescent="0.25"/>
  <cols>
    <col min="9" max="9" width="12.140625" customWidth="1"/>
  </cols>
  <sheetData>
    <row r="1" spans="1:13" x14ac:dyDescent="0.25">
      <c r="A1" t="s">
        <v>75</v>
      </c>
      <c r="B1" t="s">
        <v>82</v>
      </c>
      <c r="C1" t="s">
        <v>76</v>
      </c>
      <c r="D1" t="s">
        <v>77</v>
      </c>
      <c r="F1" t="s">
        <v>252</v>
      </c>
      <c r="I1" t="s">
        <v>326</v>
      </c>
      <c r="J1" t="s">
        <v>76</v>
      </c>
      <c r="K1" t="s">
        <v>77</v>
      </c>
      <c r="M1" t="s">
        <v>327</v>
      </c>
    </row>
    <row r="2" spans="1:13" x14ac:dyDescent="0.25">
      <c r="A2" s="7">
        <v>0</v>
      </c>
      <c r="B2" s="9" t="s">
        <v>78</v>
      </c>
      <c r="C2" s="8">
        <v>0</v>
      </c>
      <c r="D2" s="8">
        <v>0</v>
      </c>
      <c r="F2" t="s">
        <v>357</v>
      </c>
      <c r="I2" s="5" t="s">
        <v>258</v>
      </c>
      <c r="J2" s="8">
        <v>0</v>
      </c>
      <c r="K2" s="8">
        <v>11</v>
      </c>
      <c r="M2" t="s">
        <v>328</v>
      </c>
    </row>
    <row r="3" spans="1:13" x14ac:dyDescent="0.25">
      <c r="A3" s="7">
        <v>1</v>
      </c>
      <c r="B3" s="9" t="s">
        <v>79</v>
      </c>
      <c r="C3" s="8">
        <v>1</v>
      </c>
      <c r="D3" s="8">
        <v>1</v>
      </c>
      <c r="I3" s="5" t="s">
        <v>259</v>
      </c>
      <c r="J3" s="8">
        <v>12</v>
      </c>
      <c r="K3" s="8">
        <v>17</v>
      </c>
    </row>
    <row r="4" spans="1:13" x14ac:dyDescent="0.25">
      <c r="A4" s="7">
        <v>2</v>
      </c>
      <c r="B4" s="9" t="s">
        <v>80</v>
      </c>
      <c r="C4" s="8">
        <v>2</v>
      </c>
      <c r="D4" s="8">
        <v>2</v>
      </c>
      <c r="I4" s="5" t="s">
        <v>257</v>
      </c>
      <c r="J4" s="8">
        <v>18</v>
      </c>
      <c r="K4" s="8">
        <v>150</v>
      </c>
    </row>
    <row r="5" spans="1:13" x14ac:dyDescent="0.25">
      <c r="A5" s="7">
        <v>3</v>
      </c>
      <c r="B5" s="9" t="s">
        <v>81</v>
      </c>
      <c r="C5" s="8">
        <v>3</v>
      </c>
      <c r="D5" s="8">
        <v>3</v>
      </c>
    </row>
    <row r="6" spans="1:13" x14ac:dyDescent="0.25">
      <c r="A6" s="7">
        <v>4</v>
      </c>
      <c r="B6" s="9" t="s">
        <v>83</v>
      </c>
      <c r="C6" s="8">
        <v>4</v>
      </c>
      <c r="D6" s="8">
        <v>4</v>
      </c>
    </row>
    <row r="7" spans="1:13" x14ac:dyDescent="0.25">
      <c r="A7" s="7" t="s">
        <v>72</v>
      </c>
      <c r="B7" s="9" t="s">
        <v>84</v>
      </c>
      <c r="C7" s="8">
        <v>5</v>
      </c>
      <c r="D7" s="8">
        <v>9</v>
      </c>
    </row>
    <row r="8" spans="1:13" x14ac:dyDescent="0.25">
      <c r="A8" s="7" t="s">
        <v>73</v>
      </c>
      <c r="B8" s="9" t="s">
        <v>85</v>
      </c>
      <c r="C8" s="8">
        <v>10</v>
      </c>
      <c r="D8" s="8">
        <v>19</v>
      </c>
    </row>
    <row r="9" spans="1:13" x14ac:dyDescent="0.25">
      <c r="A9" s="7" t="s">
        <v>74</v>
      </c>
      <c r="B9" s="9" t="s">
        <v>86</v>
      </c>
      <c r="C9" s="8">
        <v>20</v>
      </c>
      <c r="D9" s="8">
        <v>49</v>
      </c>
    </row>
    <row r="10" spans="1:13" x14ac:dyDescent="0.25">
      <c r="A10" s="6"/>
    </row>
    <row r="11" spans="1:13" x14ac:dyDescent="0.25">
      <c r="A11" s="5"/>
    </row>
    <row r="12" spans="1:13" x14ac:dyDescent="0.25">
      <c r="A12" s="5"/>
    </row>
    <row r="13" spans="1:13" x14ac:dyDescent="0.25">
      <c r="A13" s="5" t="s">
        <v>75</v>
      </c>
      <c r="B13" t="s">
        <v>82</v>
      </c>
      <c r="C13" t="s">
        <v>76</v>
      </c>
      <c r="D13" t="s">
        <v>77</v>
      </c>
      <c r="F13" t="s">
        <v>358</v>
      </c>
    </row>
    <row r="14" spans="1:13" x14ac:dyDescent="0.25">
      <c r="A14" s="5" t="s">
        <v>342</v>
      </c>
      <c r="B14" s="8">
        <v>1</v>
      </c>
      <c r="C14" s="8">
        <v>0</v>
      </c>
      <c r="D14" s="8">
        <v>11</v>
      </c>
      <c r="F14" t="s">
        <v>357</v>
      </c>
    </row>
    <row r="15" spans="1:13" x14ac:dyDescent="0.25">
      <c r="A15" s="5" t="s">
        <v>343</v>
      </c>
      <c r="B15" s="8">
        <v>2</v>
      </c>
      <c r="C15" s="8">
        <v>12</v>
      </c>
      <c r="D15" s="8">
        <v>17</v>
      </c>
    </row>
    <row r="16" spans="1:13" x14ac:dyDescent="0.25">
      <c r="A16" s="5" t="s">
        <v>344</v>
      </c>
      <c r="B16" s="8">
        <v>3</v>
      </c>
      <c r="C16" s="8">
        <v>18</v>
      </c>
      <c r="D16" s="8">
        <v>24</v>
      </c>
    </row>
    <row r="17" spans="1:4" x14ac:dyDescent="0.25">
      <c r="A17" s="5" t="s">
        <v>345</v>
      </c>
      <c r="B17" s="8">
        <v>4</v>
      </c>
      <c r="C17" s="8">
        <v>25</v>
      </c>
      <c r="D17" s="8">
        <v>34</v>
      </c>
    </row>
    <row r="18" spans="1:4" x14ac:dyDescent="0.25">
      <c r="A18" s="5" t="s">
        <v>346</v>
      </c>
      <c r="B18" s="8">
        <v>5</v>
      </c>
      <c r="C18" s="8">
        <v>35</v>
      </c>
      <c r="D18" s="8">
        <v>44</v>
      </c>
    </row>
    <row r="19" spans="1:4" x14ac:dyDescent="0.25">
      <c r="A19" s="5" t="s">
        <v>347</v>
      </c>
      <c r="B19" s="8">
        <v>6</v>
      </c>
      <c r="C19" s="8">
        <v>45</v>
      </c>
      <c r="D19" s="8">
        <v>54</v>
      </c>
    </row>
    <row r="20" spans="1:4" x14ac:dyDescent="0.25">
      <c r="A20" s="5" t="s">
        <v>348</v>
      </c>
      <c r="B20" s="8">
        <v>7</v>
      </c>
      <c r="C20" s="8">
        <v>55</v>
      </c>
      <c r="D20" s="8">
        <v>64</v>
      </c>
    </row>
    <row r="21" spans="1:4" x14ac:dyDescent="0.25">
      <c r="A21" s="5" t="s">
        <v>349</v>
      </c>
      <c r="B21" s="8">
        <v>8</v>
      </c>
      <c r="C21" s="8">
        <v>65</v>
      </c>
      <c r="D21" s="8">
        <v>100</v>
      </c>
    </row>
  </sheetData>
  <pageMargins left="0.7" right="0.7" top="0.75" bottom="0.75" header="0.3" footer="0.3"/>
  <tableParts count="3">
    <tablePart r:id="rId1"/>
    <tablePart r:id="rId2"/>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FA866-36BA-4015-A9A1-66EE1C6FE062}">
  <dimension ref="A3:U29"/>
  <sheetViews>
    <sheetView workbookViewId="0">
      <selection activeCell="G18" sqref="G18"/>
    </sheetView>
  </sheetViews>
  <sheetFormatPr defaultRowHeight="15" x14ac:dyDescent="0.25"/>
  <sheetData>
    <row r="3" spans="1:17" x14ac:dyDescent="0.25">
      <c r="A3" t="s">
        <v>281</v>
      </c>
      <c r="I3" t="s">
        <v>282</v>
      </c>
      <c r="Q3" t="s">
        <v>283</v>
      </c>
    </row>
    <row r="28" spans="1:21" s="80" customFormat="1" x14ac:dyDescent="0.25">
      <c r="A28" s="80" t="s">
        <v>350</v>
      </c>
    </row>
    <row r="29" spans="1:21" x14ac:dyDescent="0.25">
      <c r="J29" t="s">
        <v>351</v>
      </c>
      <c r="P29" t="s">
        <v>352</v>
      </c>
      <c r="U29" t="s">
        <v>353</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_rels/item27.xml.rels><?xml version="1.0" encoding="UTF-8" standalone="yes"?>
<Relationships xmlns="http://schemas.openxmlformats.org/package/2006/relationships"><Relationship Id="rId1" Type="http://schemas.openxmlformats.org/officeDocument/2006/relationships/customXmlProps" Target="itemProps27.xml"/></Relationships>
</file>

<file path=customXml/_rels/item28.xml.rels><?xml version="1.0" encoding="UTF-8" standalone="yes"?>
<Relationships xmlns="http://schemas.openxmlformats.org/package/2006/relationships"><Relationship Id="rId1" Type="http://schemas.openxmlformats.org/officeDocument/2006/relationships/customXmlProps" Target="itemProps28.xml"/></Relationships>
</file>

<file path=customXml/_rels/item29.xml.rels><?xml version="1.0" encoding="UTF-8" standalone="yes"?>
<Relationships xmlns="http://schemas.openxmlformats.org/package/2006/relationships"><Relationship Id="rId1" Type="http://schemas.openxmlformats.org/officeDocument/2006/relationships/customXmlProps" Target="itemProps29.xml"/></Relationships>
</file>

<file path=customXml/_rels/item30.xml.rels><?xml version="1.0" encoding="UTF-8" standalone="yes"?>
<Relationships xmlns="http://schemas.openxmlformats.org/package/2006/relationships"><Relationship Id="rId1" Type="http://schemas.openxmlformats.org/officeDocument/2006/relationships/customXmlProps" Target="itemProps30.xml"/></Relationships>
</file>

<file path=customXml/_rels/item31.xml.rels><?xml version="1.0" encoding="UTF-8" standalone="yes"?>
<Relationships xmlns="http://schemas.openxmlformats.org/package/2006/relationships"><Relationship Id="rId1" Type="http://schemas.openxmlformats.org/officeDocument/2006/relationships/customXmlProps" Target="itemProps31.xml"/></Relationships>
</file>

<file path=customXml/_rels/item32.xml.rels><?xml version="1.0" encoding="UTF-8" standalone="yes"?>
<Relationships xmlns="http://schemas.openxmlformats.org/package/2006/relationships"><Relationship Id="rId1" Type="http://schemas.openxmlformats.org/officeDocument/2006/relationships/customXmlProps" Target="itemProps32.xml"/></Relationships>
</file>

<file path=customXml/_rels/item33.xml.rels><?xml version="1.0" encoding="UTF-8" standalone="yes"?>
<Relationships xmlns="http://schemas.openxmlformats.org/package/2006/relationships"><Relationship Id="rId1" Type="http://schemas.openxmlformats.org/officeDocument/2006/relationships/customXmlProps" Target="itemProps33.xml"/></Relationships>
</file>

<file path=customXml/_rels/item34.xml.rels><?xml version="1.0" encoding="UTF-8" standalone="yes"?>
<Relationships xmlns="http://schemas.openxmlformats.org/package/2006/relationships"><Relationship Id="rId1" Type="http://schemas.openxmlformats.org/officeDocument/2006/relationships/customXmlProps" Target="itemProps34.xml"/></Relationships>
</file>

<file path=customXml/_rels/item35.xml.rels><?xml version="1.0" encoding="UTF-8" standalone="yes"?>
<Relationships xmlns="http://schemas.openxmlformats.org/package/2006/relationships"><Relationship Id="rId1" Type="http://schemas.openxmlformats.org/officeDocument/2006/relationships/customXmlProps" Target="itemProps35.xml"/></Relationships>
</file>

<file path=customXml/_rels/item36.xml.rels><?xml version="1.0" encoding="UTF-8" standalone="yes"?>
<Relationships xmlns="http://schemas.openxmlformats.org/package/2006/relationships"><Relationship Id="rId1" Type="http://schemas.openxmlformats.org/officeDocument/2006/relationships/customXmlProps" Target="itemProps36.xml"/></Relationships>
</file>

<file path=customXml/_rels/item37.xml.rels><?xml version="1.0" encoding="UTF-8" standalone="yes"?>
<Relationships xmlns="http://schemas.openxmlformats.org/package/2006/relationships"><Relationship Id="rId1" Type="http://schemas.openxmlformats.org/officeDocument/2006/relationships/customXmlProps" Target="itemProps37.xml"/></Relationships>
</file>

<file path=customXml/_rels/item38.xml.rels><?xml version="1.0" encoding="UTF-8" standalone="yes"?>
<Relationships xmlns="http://schemas.openxmlformats.org/package/2006/relationships"><Relationship Id="rId1" Type="http://schemas.openxmlformats.org/officeDocument/2006/relationships/customXmlProps" Target="itemProps38.xml"/></Relationships>
</file>

<file path=customXml/_rels/item39.xml.rels><?xml version="1.0" encoding="UTF-8" standalone="yes"?>
<Relationships xmlns="http://schemas.openxmlformats.org/package/2006/relationships"><Relationship Id="rId1" Type="http://schemas.openxmlformats.org/officeDocument/2006/relationships/customXmlProps" Target="itemProps39.xml"/></Relationships>
</file>

<file path=customXml/_rels/item40.xml.rels><?xml version="1.0" encoding="UTF-8" standalone="yes"?>
<Relationships xmlns="http://schemas.openxmlformats.org/package/2006/relationships"><Relationship Id="rId1" Type="http://schemas.openxmlformats.org/officeDocument/2006/relationships/customXmlProps" Target="itemProps40.xml"/></Relationships>
</file>

<file path=customXml/_rels/item41.xml.rels><?xml version="1.0" encoding="UTF-8" standalone="yes"?>
<Relationships xmlns="http://schemas.openxmlformats.org/package/2006/relationships"><Relationship Id="rId1" Type="http://schemas.openxmlformats.org/officeDocument/2006/relationships/customXmlProps" Target="itemProps41.xml"/></Relationships>
</file>

<file path=customXml/_rels/item42.xml.rels><?xml version="1.0" encoding="UTF-8" standalone="yes"?>
<Relationships xmlns="http://schemas.openxmlformats.org/package/2006/relationships"><Relationship Id="rId1" Type="http://schemas.openxmlformats.org/officeDocument/2006/relationships/customXmlProps" Target="itemProps42.xml"/></Relationships>
</file>

<file path=customXml/_rels/item43.xml.rels><?xml version="1.0" encoding="UTF-8" standalone="yes"?>
<Relationships xmlns="http://schemas.openxmlformats.org/package/2006/relationships"><Relationship Id="rId1" Type="http://schemas.openxmlformats.org/officeDocument/2006/relationships/customXmlProps" Target="itemProps43.xml"/></Relationships>
</file>

<file path=customXml/_rels/item44.xml.rels><?xml version="1.0" encoding="UTF-8" standalone="yes"?>
<Relationships xmlns="http://schemas.openxmlformats.org/package/2006/relationships"><Relationship Id="rId1" Type="http://schemas.openxmlformats.org/officeDocument/2006/relationships/customXmlProps" Target="itemProps44.xml"/></Relationships>
</file>

<file path=customXml/_rels/item45.xml.rels><?xml version="1.0" encoding="UTF-8" standalone="yes"?>
<Relationships xmlns="http://schemas.openxmlformats.org/package/2006/relationships"><Relationship Id="rId1" Type="http://schemas.openxmlformats.org/officeDocument/2006/relationships/customXmlProps" Target="itemProps45.xml"/></Relationships>
</file>

<file path=customXml/_rels/item46.xml.rels><?xml version="1.0" encoding="UTF-8" standalone="yes"?>
<Relationships xmlns="http://schemas.openxmlformats.org/package/2006/relationships"><Relationship Id="rId1" Type="http://schemas.openxmlformats.org/officeDocument/2006/relationships/customXmlProps" Target="itemProps46.xml"/></Relationships>
</file>

<file path=customXml/_rels/item47.xml.rels><?xml version="1.0" encoding="UTF-8" standalone="yes"?>
<Relationships xmlns="http://schemas.openxmlformats.org/package/2006/relationships"><Relationship Id="rId1" Type="http://schemas.openxmlformats.org/officeDocument/2006/relationships/customXmlProps" Target="itemProps47.xml"/></Relationships>
</file>

<file path=customXml/_rels/item48.xml.rels><?xml version="1.0" encoding="UTF-8" standalone="yes"?>
<Relationships xmlns="http://schemas.openxmlformats.org/package/2006/relationships"><Relationship Id="rId1" Type="http://schemas.openxmlformats.org/officeDocument/2006/relationships/customXmlProps" Target="itemProps48.xml"/></Relationships>
</file>

<file path=customXml/_rels/item49.xml.rels><?xml version="1.0" encoding="UTF-8" standalone="yes"?>
<Relationships xmlns="http://schemas.openxmlformats.org/package/2006/relationships"><Relationship Id="rId1" Type="http://schemas.openxmlformats.org/officeDocument/2006/relationships/customXmlProps" Target="itemProps49.xml"/></Relationships>
</file>

<file path=customXml/_rels/item50.xml.rels><?xml version="1.0" encoding="UTF-8" standalone="yes"?>
<Relationships xmlns="http://schemas.openxmlformats.org/package/2006/relationships"><Relationship Id="rId1" Type="http://schemas.openxmlformats.org/officeDocument/2006/relationships/customXmlProps" Target="itemProps50.xml"/></Relationships>
</file>

<file path=customXml/_rels/item51.xml.rels><?xml version="1.0" encoding="UTF-8" standalone="yes"?>
<Relationships xmlns="http://schemas.openxmlformats.org/package/2006/relationships"><Relationship Id="rId1" Type="http://schemas.openxmlformats.org/officeDocument/2006/relationships/customXmlProps" Target="itemProps51.xml"/></Relationships>
</file>

<file path=customXml/_rels/item52.xml.rels><?xml version="1.0" encoding="UTF-8" standalone="yes"?>
<Relationships xmlns="http://schemas.openxmlformats.org/package/2006/relationships"><Relationship Id="rId1" Type="http://schemas.openxmlformats.org/officeDocument/2006/relationships/customXmlProps" Target="itemProps52.xml"/></Relationships>
</file>

<file path=customXml/_rels/item53.xml.rels><?xml version="1.0" encoding="UTF-8" standalone="yes"?>
<Relationships xmlns="http://schemas.openxmlformats.org/package/2006/relationships"><Relationship Id="rId1" Type="http://schemas.openxmlformats.org/officeDocument/2006/relationships/customXmlProps" Target="itemProps53.xml"/></Relationships>
</file>

<file path=customXml/_rels/item54.xml.rels><?xml version="1.0" encoding="UTF-8" standalone="yes"?>
<Relationships xmlns="http://schemas.openxmlformats.org/package/2006/relationships"><Relationship Id="rId1" Type="http://schemas.openxmlformats.org/officeDocument/2006/relationships/customXmlProps" Target="itemProps54.xml"/></Relationships>
</file>

<file path=customXml/_rels/item55.xml.rels><?xml version="1.0" encoding="UTF-8" standalone="yes"?>
<Relationships xmlns="http://schemas.openxmlformats.org/package/2006/relationships"><Relationship Id="rId1" Type="http://schemas.openxmlformats.org/officeDocument/2006/relationships/customXmlProps" Target="itemProps55.xml"/></Relationships>
</file>

<file path=customXml/_rels/item56.xml.rels><?xml version="1.0" encoding="UTF-8" standalone="yes"?>
<Relationships xmlns="http://schemas.openxmlformats.org/package/2006/relationships"><Relationship Id="rId1" Type="http://schemas.openxmlformats.org/officeDocument/2006/relationships/customXmlProps" Target="itemProps56.xml"/></Relationships>
</file>

<file path=customXml/_rels/item57.xml.rels><?xml version="1.0" encoding="UTF-8" standalone="yes"?>
<Relationships xmlns="http://schemas.openxmlformats.org/package/2006/relationships"><Relationship Id="rId1" Type="http://schemas.openxmlformats.org/officeDocument/2006/relationships/customXmlProps" Target="itemProps57.xml"/></Relationships>
</file>

<file path=customXml/_rels/item58.xml.rels><?xml version="1.0" encoding="UTF-8" standalone="yes"?>
<Relationships xmlns="http://schemas.openxmlformats.org/package/2006/relationships"><Relationship Id="rId1" Type="http://schemas.openxmlformats.org/officeDocument/2006/relationships/customXmlProps" Target="itemProps58.xml"/></Relationships>
</file>

<file path=customXml/_rels/item59.xml.rels><?xml version="1.0" encoding="UTF-8" standalone="yes"?>
<Relationships xmlns="http://schemas.openxmlformats.org/package/2006/relationships"><Relationship Id="rId1" Type="http://schemas.openxmlformats.org/officeDocument/2006/relationships/customXmlProps" Target="itemProps59.xml"/></Relationships>
</file>

<file path=customXml/_rels/item60.xml.rels><?xml version="1.0" encoding="UTF-8" standalone="yes"?>
<Relationships xmlns="http://schemas.openxmlformats.org/package/2006/relationships"><Relationship Id="rId1" Type="http://schemas.openxmlformats.org/officeDocument/2006/relationships/customXmlProps" Target="itemProps60.xml"/></Relationships>
</file>

<file path=customXml/_rels/item61.xml.rels><?xml version="1.0" encoding="UTF-8" standalone="yes"?>
<Relationships xmlns="http://schemas.openxmlformats.org/package/2006/relationships"><Relationship Id="rId1" Type="http://schemas.openxmlformats.org/officeDocument/2006/relationships/customXmlProps" Target="itemProps61.xml"/></Relationships>
</file>

<file path=customXml/_rels/item62.xml.rels><?xml version="1.0" encoding="UTF-8" standalone="yes"?>
<Relationships xmlns="http://schemas.openxmlformats.org/package/2006/relationships"><Relationship Id="rId1" Type="http://schemas.openxmlformats.org/officeDocument/2006/relationships/customXmlProps" Target="itemProps62.xml"/></Relationships>
</file>

<file path=customXml/_rels/item63.xml.rels><?xml version="1.0" encoding="UTF-8" standalone="yes"?>
<Relationships xmlns="http://schemas.openxmlformats.org/package/2006/relationships"><Relationship Id="rId1" Type="http://schemas.openxmlformats.org/officeDocument/2006/relationships/customXmlProps" Target="itemProps63.xml"/></Relationships>
</file>

<file path=customXml/_rels/item64.xml.rels><?xml version="1.0" encoding="UTF-8" standalone="yes"?>
<Relationships xmlns="http://schemas.openxmlformats.org/package/2006/relationships"><Relationship Id="rId1" Type="http://schemas.openxmlformats.org/officeDocument/2006/relationships/customXmlProps" Target="itemProps64.xml"/></Relationships>
</file>

<file path=customXml/_rels/item65.xml.rels><?xml version="1.0" encoding="UTF-8" standalone="yes"?>
<Relationships xmlns="http://schemas.openxmlformats.org/package/2006/relationships"><Relationship Id="rId1" Type="http://schemas.openxmlformats.org/officeDocument/2006/relationships/customXmlProps" Target="itemProps65.xml"/></Relationships>
</file>

<file path=customXml/_rels/item66.xml.rels><?xml version="1.0" encoding="UTF-8" standalone="yes"?>
<Relationships xmlns="http://schemas.openxmlformats.org/package/2006/relationships"><Relationship Id="rId1" Type="http://schemas.openxmlformats.org/officeDocument/2006/relationships/customXmlProps" Target="itemProps66.xml"/></Relationships>
</file>

<file path=customXml/_rels/item67.xml.rels><?xml version="1.0" encoding="UTF-8" standalone="yes"?>
<Relationships xmlns="http://schemas.openxmlformats.org/package/2006/relationships"><Relationship Id="rId1" Type="http://schemas.openxmlformats.org/officeDocument/2006/relationships/customXmlProps" Target="itemProps67.xml"/></Relationships>
</file>

<file path=customXml/_rels/item68.xml.rels><?xml version="1.0" encoding="UTF-8" standalone="yes"?>
<Relationships xmlns="http://schemas.openxmlformats.org/package/2006/relationships"><Relationship Id="rId1" Type="http://schemas.openxmlformats.org/officeDocument/2006/relationships/customXmlProps" Target="itemProps68.xml"/></Relationships>
</file>

<file path=customXml/_rels/item69.xml.rels><?xml version="1.0" encoding="UTF-8" standalone="yes"?>
<Relationships xmlns="http://schemas.openxmlformats.org/package/2006/relationships"><Relationship Id="rId1" Type="http://schemas.openxmlformats.org/officeDocument/2006/relationships/customXmlProps" Target="itemProps69.xml"/></Relationships>
</file>

<file path=customXml/_rels/item70.xml.rels><?xml version="1.0" encoding="UTF-8" standalone="yes"?>
<Relationships xmlns="http://schemas.openxmlformats.org/package/2006/relationships"><Relationship Id="rId1" Type="http://schemas.openxmlformats.org/officeDocument/2006/relationships/customXmlProps" Target="itemProps70.xml"/></Relationships>
</file>

<file path=customXml/_rels/item71.xml.rels><?xml version="1.0" encoding="UTF-8" standalone="yes"?>
<Relationships xmlns="http://schemas.openxmlformats.org/package/2006/relationships"><Relationship Id="rId1" Type="http://schemas.openxmlformats.org/officeDocument/2006/relationships/customXmlProps" Target="itemProps71.xml"/></Relationships>
</file>

<file path=customXml/_rels/item72.xml.rels><?xml version="1.0" encoding="UTF-8" standalone="yes"?>
<Relationships xmlns="http://schemas.openxmlformats.org/package/2006/relationships"><Relationship Id="rId1" Type="http://schemas.openxmlformats.org/officeDocument/2006/relationships/customXmlProps" Target="itemProps72.xml"/></Relationships>
</file>

<file path=customXml/_rels/item73.xml.rels><?xml version="1.0" encoding="UTF-8" standalone="yes"?>
<Relationships xmlns="http://schemas.openxmlformats.org/package/2006/relationships"><Relationship Id="rId1" Type="http://schemas.openxmlformats.org/officeDocument/2006/relationships/customXmlProps" Target="itemProps73.xml"/></Relationships>
</file>

<file path=customXml/_rels/item74.xml.rels><?xml version="1.0" encoding="UTF-8" standalone="yes"?>
<Relationships xmlns="http://schemas.openxmlformats.org/package/2006/relationships"><Relationship Id="rId1" Type="http://schemas.openxmlformats.org/officeDocument/2006/relationships/customXmlProps" Target="itemProps74.xml"/></Relationships>
</file>

<file path=customXml/_rels/item75.xml.rels><?xml version="1.0" encoding="UTF-8" standalone="yes"?>
<Relationships xmlns="http://schemas.openxmlformats.org/package/2006/relationships"><Relationship Id="rId1" Type="http://schemas.openxmlformats.org/officeDocument/2006/relationships/customXmlProps" Target="itemProps75.xml"/></Relationships>
</file>

<file path=customXml/_rels/item76.xml.rels><?xml version="1.0" encoding="UTF-8" standalone="yes"?>
<Relationships xmlns="http://schemas.openxmlformats.org/package/2006/relationships"><Relationship Id="rId1" Type="http://schemas.openxmlformats.org/officeDocument/2006/relationships/customXmlProps" Target="itemProps76.xml"/></Relationships>
</file>

<file path=customXml/_rels/item77.xml.rels><?xml version="1.0" encoding="UTF-8" standalone="yes"?>
<Relationships xmlns="http://schemas.openxmlformats.org/package/2006/relationships"><Relationship Id="rId1" Type="http://schemas.openxmlformats.org/officeDocument/2006/relationships/customXmlProps" Target="itemProps77.xml"/></Relationships>
</file>

<file path=customXml/_rels/item78.xml.rels><?xml version="1.0" encoding="UTF-8" standalone="yes"?>
<Relationships xmlns="http://schemas.openxmlformats.org/package/2006/relationships"><Relationship Id="rId1" Type="http://schemas.openxmlformats.org/officeDocument/2006/relationships/customXmlProps" Target="itemProps78.xml"/></Relationships>
</file>

<file path=customXml/_rels/item79.xml.rels><?xml version="1.0" encoding="UTF-8" standalone="yes"?>
<Relationships xmlns="http://schemas.openxmlformats.org/package/2006/relationships"><Relationship Id="rId1" Type="http://schemas.openxmlformats.org/officeDocument/2006/relationships/customXmlProps" Target="itemProps79.xml"/></Relationships>
</file>

<file path=customXml/_rels/item80.xml.rels><?xml version="1.0" encoding="UTF-8" standalone="yes"?>
<Relationships xmlns="http://schemas.openxmlformats.org/package/2006/relationships"><Relationship Id="rId1" Type="http://schemas.openxmlformats.org/officeDocument/2006/relationships/customXmlProps" Target="itemProps80.xml"/></Relationships>
</file>

<file path=customXml/_rels/item81.xml.rels><?xml version="1.0" encoding="UTF-8" standalone="yes"?>
<Relationships xmlns="http://schemas.openxmlformats.org/package/2006/relationships"><Relationship Id="rId1" Type="http://schemas.openxmlformats.org/officeDocument/2006/relationships/customXmlProps" Target="itemProps81.xml"/></Relationships>
</file>

<file path=customXml/_rels/item82.xml.rels><?xml version="1.0" encoding="UTF-8" standalone="yes"?>
<Relationships xmlns="http://schemas.openxmlformats.org/package/2006/relationships"><Relationship Id="rId1" Type="http://schemas.openxmlformats.org/officeDocument/2006/relationships/customXmlProps" Target="itemProps82.xml"/></Relationships>
</file>

<file path=customXml/_rels/item83.xml.rels><?xml version="1.0" encoding="UTF-8" standalone="yes"?>
<Relationships xmlns="http://schemas.openxmlformats.org/package/2006/relationships"><Relationship Id="rId1" Type="http://schemas.openxmlformats.org/officeDocument/2006/relationships/customXmlProps" Target="itemProps83.xml"/></Relationships>
</file>

<file path=customXml/_rels/item84.xml.rels><?xml version="1.0" encoding="UTF-8" standalone="yes"?>
<Relationships xmlns="http://schemas.openxmlformats.org/package/2006/relationships"><Relationship Id="rId1" Type="http://schemas.openxmlformats.org/officeDocument/2006/relationships/customXmlProps" Target="itemProps84.xml"/></Relationships>
</file>

<file path=customXml/_rels/item85.xml.rels><?xml version="1.0" encoding="UTF-8" standalone="yes"?>
<Relationships xmlns="http://schemas.openxmlformats.org/package/2006/relationships"><Relationship Id="rId1" Type="http://schemas.openxmlformats.org/officeDocument/2006/relationships/customXmlProps" Target="itemProps85.xml"/></Relationships>
</file>

<file path=customXml/_rels/item86.xml.rels><?xml version="1.0" encoding="UTF-8" standalone="yes"?>
<Relationships xmlns="http://schemas.openxmlformats.org/package/2006/relationships"><Relationship Id="rId1" Type="http://schemas.openxmlformats.org/officeDocument/2006/relationships/customXmlProps" Target="itemProps86.xml"/></Relationships>
</file>

<file path=customXml/_rels/item87.xml.rels><?xml version="1.0" encoding="UTF-8" standalone="yes"?>
<Relationships xmlns="http://schemas.openxmlformats.org/package/2006/relationships"><Relationship Id="rId1" Type="http://schemas.openxmlformats.org/officeDocument/2006/relationships/customXmlProps" Target="itemProps87.xml"/></Relationships>
</file>

<file path=customXml/_rels/item88.xml.rels><?xml version="1.0" encoding="UTF-8" standalone="yes"?>
<Relationships xmlns="http://schemas.openxmlformats.org/package/2006/relationships"><Relationship Id="rId1" Type="http://schemas.openxmlformats.org/officeDocument/2006/relationships/customXmlProps" Target="itemProps88.xml"/></Relationships>
</file>

<file path=customXml/_rels/item89.xml.rels><?xml version="1.0" encoding="UTF-8" standalone="yes"?>
<Relationships xmlns="http://schemas.openxmlformats.org/package/2006/relationships"><Relationship Id="rId1" Type="http://schemas.openxmlformats.org/officeDocument/2006/relationships/customXmlProps" Target="itemProps89.xml"/></Relationships>
</file>

<file path=customXml/_rels/item90.xml.rels><?xml version="1.0" encoding="UTF-8" standalone="yes"?>
<Relationships xmlns="http://schemas.openxmlformats.org/package/2006/relationships"><Relationship Id="rId1" Type="http://schemas.openxmlformats.org/officeDocument/2006/relationships/customXmlProps" Target="itemProps90.xml"/></Relationships>
</file>

<file path=customXml/_rels/item91.xml.rels><?xml version="1.0" encoding="UTF-8" standalone="yes"?>
<Relationships xmlns="http://schemas.openxmlformats.org/package/2006/relationships"><Relationship Id="rId1" Type="http://schemas.openxmlformats.org/officeDocument/2006/relationships/customXmlProps" Target="itemProps91.xml"/></Relationships>
</file>

<file path=customXml/_rels/item92.xml.rels><?xml version="1.0" encoding="UTF-8" standalone="yes"?>
<Relationships xmlns="http://schemas.openxmlformats.org/package/2006/relationships"><Relationship Id="rId1" Type="http://schemas.openxmlformats.org/officeDocument/2006/relationships/customXmlProps" Target="itemProps92.xml"/></Relationships>
</file>

<file path=customXml/_rels/item93.xml.rels><?xml version="1.0" encoding="UTF-8" standalone="yes"?>
<Relationships xmlns="http://schemas.openxmlformats.org/package/2006/relationships"><Relationship Id="rId1" Type="http://schemas.openxmlformats.org/officeDocument/2006/relationships/customXmlProps" Target="itemProps93.xml"/></Relationships>
</file>

<file path=customXml/_rels/item94.xml.rels><?xml version="1.0" encoding="UTF-8" standalone="yes"?>
<Relationships xmlns="http://schemas.openxmlformats.org/package/2006/relationships"><Relationship Id="rId1" Type="http://schemas.openxmlformats.org/officeDocument/2006/relationships/customXmlProps" Target="itemProps94.xml"/></Relationships>
</file>

<file path=customXml/_rels/item95.xml.rels><?xml version="1.0" encoding="UTF-8" standalone="yes"?>
<Relationships xmlns="http://schemas.openxmlformats.org/package/2006/relationships"><Relationship Id="rId1" Type="http://schemas.openxmlformats.org/officeDocument/2006/relationships/customXmlProps" Target="itemProps95.xml"/></Relationships>
</file>

<file path=customXml/_rels/item96.xml.rels><?xml version="1.0" encoding="UTF-8" standalone="yes"?>
<Relationships xmlns="http://schemas.openxmlformats.org/package/2006/relationships"><Relationship Id="rId1" Type="http://schemas.openxmlformats.org/officeDocument/2006/relationships/customXmlProps" Target="itemProps96.xml"/></Relationships>
</file>

<file path=customXml/_rels/item97.xml.rels><?xml version="1.0" encoding="UTF-8" standalone="yes"?>
<Relationships xmlns="http://schemas.openxmlformats.org/package/2006/relationships"><Relationship Id="rId1" Type="http://schemas.openxmlformats.org/officeDocument/2006/relationships/customXmlProps" Target="itemProps97.xml"/></Relationships>
</file>

<file path=customXml/_rels/item98.xml.rels><?xml version="1.0" encoding="UTF-8" standalone="yes"?>
<Relationships xmlns="http://schemas.openxmlformats.org/package/2006/relationships"><Relationship Id="rId1" Type="http://schemas.openxmlformats.org/officeDocument/2006/relationships/customXmlProps" Target="itemProps98.xml"/></Relationships>
</file>

<file path=customXml/_rels/item99.xml.rels><?xml version="1.0" encoding="UTF-8" standalone="yes"?>
<Relationships xmlns="http://schemas.openxmlformats.org/package/2006/relationships"><Relationship Id="rId1" Type="http://schemas.openxmlformats.org/officeDocument/2006/relationships/customXmlProps" Target="itemProps99.xml"/></Relationships>
</file>

<file path=customXml/_rels/item100.xml.rels><?xml version="1.0" encoding="UTF-8" standalone="yes"?>
<Relationships xmlns="http://schemas.openxmlformats.org/package/2006/relationships"><Relationship Id="rId1" Type="http://schemas.openxmlformats.org/officeDocument/2006/relationships/customXmlProps" Target="itemProps100.xml"/></Relationships>
</file>

<file path=customXml/_rels/item101.xml.rels><?xml version="1.0" encoding="UTF-8" standalone="yes"?>
<Relationships xmlns="http://schemas.openxmlformats.org/package/2006/relationships"><Relationship Id="rId1" Type="http://schemas.openxmlformats.org/officeDocument/2006/relationships/customXmlProps" Target="itemProps101.xml"/></Relationships>
</file>

<file path=customXml/_rels/item102.xml.rels><?xml version="1.0" encoding="UTF-8" standalone="yes"?>
<Relationships xmlns="http://schemas.openxmlformats.org/package/2006/relationships"><Relationship Id="rId1" Type="http://schemas.openxmlformats.org/officeDocument/2006/relationships/customXmlProps" Target="itemProps102.xml"/></Relationships>
</file>

<file path=customXml/_rels/item103.xml.rels><?xml version="1.0" encoding="UTF-8" standalone="yes"?>
<Relationships xmlns="http://schemas.openxmlformats.org/package/2006/relationships"><Relationship Id="rId1" Type="http://schemas.openxmlformats.org/officeDocument/2006/relationships/customXmlProps" Target="itemProps103.xml"/></Relationships>
</file>

<file path=customXml/_rels/item104.xml.rels><?xml version="1.0" encoding="UTF-8" standalone="yes"?>
<Relationships xmlns="http://schemas.openxmlformats.org/package/2006/relationships"><Relationship Id="rId1" Type="http://schemas.openxmlformats.org/officeDocument/2006/relationships/customXmlProps" Target="itemProps104.xml"/></Relationships>
</file>

<file path=customXml/_rels/item105.xml.rels><?xml version="1.0" encoding="UTF-8" standalone="yes"?>
<Relationships xmlns="http://schemas.openxmlformats.org/package/2006/relationships"><Relationship Id="rId1" Type="http://schemas.openxmlformats.org/officeDocument/2006/relationships/customXmlProps" Target="itemProps105.xml"/></Relationships>
</file>

<file path=customXml/_rels/item106.xml.rels><?xml version="1.0" encoding="UTF-8" standalone="yes"?>
<Relationships xmlns="http://schemas.openxmlformats.org/package/2006/relationships"><Relationship Id="rId1" Type="http://schemas.openxmlformats.org/officeDocument/2006/relationships/customXmlProps" Target="itemProps106.xml"/></Relationships>
</file>

<file path=customXml/_rels/item107.xml.rels><?xml version="1.0" encoding="UTF-8" standalone="yes"?>
<Relationships xmlns="http://schemas.openxmlformats.org/package/2006/relationships"><Relationship Id="rId1" Type="http://schemas.openxmlformats.org/officeDocument/2006/relationships/customXmlProps" Target="itemProps107.xml"/></Relationships>
</file>

<file path=customXml/_rels/item108.xml.rels><?xml version="1.0" encoding="UTF-8" standalone="yes"?>
<Relationships xmlns="http://schemas.openxmlformats.org/package/2006/relationships"><Relationship Id="rId1" Type="http://schemas.openxmlformats.org/officeDocument/2006/relationships/customXmlProps" Target="itemProps108.xml"/></Relationships>
</file>

<file path=customXml/_rels/item109.xml.rels><?xml version="1.0" encoding="UTF-8" standalone="yes"?>
<Relationships xmlns="http://schemas.openxmlformats.org/package/2006/relationships"><Relationship Id="rId1" Type="http://schemas.openxmlformats.org/officeDocument/2006/relationships/customXmlProps" Target="itemProps109.xml"/></Relationships>
</file>

<file path=customXml/_rels/item110.xml.rels><?xml version="1.0" encoding="UTF-8" standalone="yes"?>
<Relationships xmlns="http://schemas.openxmlformats.org/package/2006/relationships"><Relationship Id="rId1" Type="http://schemas.openxmlformats.org/officeDocument/2006/relationships/customXmlProps" Target="itemProps110.xml"/></Relationships>
</file>

<file path=customXml/_rels/item111.xml.rels><?xml version="1.0" encoding="UTF-8" standalone="yes"?>
<Relationships xmlns="http://schemas.openxmlformats.org/package/2006/relationships"><Relationship Id="rId1" Type="http://schemas.openxmlformats.org/officeDocument/2006/relationships/customXmlProps" Target="itemProps111.xml"/></Relationships>
</file>

<file path=customXml/_rels/item112.xml.rels><?xml version="1.0" encoding="UTF-8" standalone="yes"?>
<Relationships xmlns="http://schemas.openxmlformats.org/package/2006/relationships"><Relationship Id="rId1" Type="http://schemas.openxmlformats.org/officeDocument/2006/relationships/customXmlProps" Target="itemProps112.xml"/></Relationships>
</file>

<file path=customXml/_rels/item113.xml.rels><?xml version="1.0" encoding="UTF-8" standalone="yes"?>
<Relationships xmlns="http://schemas.openxmlformats.org/package/2006/relationships"><Relationship Id="rId1" Type="http://schemas.openxmlformats.org/officeDocument/2006/relationships/customXmlProps" Target="itemProps113.xml"/></Relationships>
</file>

<file path=customXml/_rels/item114.xml.rels><?xml version="1.0" encoding="UTF-8" standalone="yes"?>
<Relationships xmlns="http://schemas.openxmlformats.org/package/2006/relationships"><Relationship Id="rId1" Type="http://schemas.openxmlformats.org/officeDocument/2006/relationships/customXmlProps" Target="itemProps114.xml"/></Relationships>
</file>

<file path=customXml/_rels/item115.xml.rels><?xml version="1.0" encoding="UTF-8" standalone="yes"?>
<Relationships xmlns="http://schemas.openxmlformats.org/package/2006/relationships"><Relationship Id="rId1" Type="http://schemas.openxmlformats.org/officeDocument/2006/relationships/customXmlProps" Target="itemProps115.xml"/></Relationships>
</file>

<file path=customXml/_rels/item116.xml.rels><?xml version="1.0" encoding="UTF-8" standalone="yes"?>
<Relationships xmlns="http://schemas.openxmlformats.org/package/2006/relationships"><Relationship Id="rId1" Type="http://schemas.openxmlformats.org/officeDocument/2006/relationships/customXmlProps" Target="itemProps116.xml"/></Relationships>
</file>

<file path=customXml/_rels/item117.xml.rels><?xml version="1.0" encoding="UTF-8" standalone="yes"?>
<Relationships xmlns="http://schemas.openxmlformats.org/package/2006/relationships"><Relationship Id="rId1" Type="http://schemas.openxmlformats.org/officeDocument/2006/relationships/customXmlProps" Target="itemProps117.xml"/></Relationships>
</file>

<file path=customXml/_rels/item118.xml.rels><?xml version="1.0" encoding="UTF-8" standalone="yes"?>
<Relationships xmlns="http://schemas.openxmlformats.org/package/2006/relationships"><Relationship Id="rId1" Type="http://schemas.openxmlformats.org/officeDocument/2006/relationships/customXmlProps" Target="itemProps118.xml"/></Relationships>
</file>

<file path=customXml/_rels/item119.xml.rels><?xml version="1.0" encoding="UTF-8" standalone="yes"?>
<Relationships xmlns="http://schemas.openxmlformats.org/package/2006/relationships"><Relationship Id="rId1" Type="http://schemas.openxmlformats.org/officeDocument/2006/relationships/customXmlProps" Target="itemProps119.xml"/></Relationships>
</file>

<file path=customXml/_rels/item120.xml.rels><?xml version="1.0" encoding="UTF-8" standalone="yes"?>
<Relationships xmlns="http://schemas.openxmlformats.org/package/2006/relationships"><Relationship Id="rId1" Type="http://schemas.openxmlformats.org/officeDocument/2006/relationships/customXmlProps" Target="itemProps120.xml"/></Relationships>
</file>

<file path=customXml/_rels/item121.xml.rels><?xml version="1.0" encoding="UTF-8" standalone="yes"?>
<Relationships xmlns="http://schemas.openxmlformats.org/package/2006/relationships"><Relationship Id="rId1" Type="http://schemas.openxmlformats.org/officeDocument/2006/relationships/customXmlProps" Target="itemProps121.xml"/></Relationships>
</file>

<file path=customXml/_rels/item122.xml.rels><?xml version="1.0" encoding="UTF-8" standalone="yes"?>
<Relationships xmlns="http://schemas.openxmlformats.org/package/2006/relationships"><Relationship Id="rId1" Type="http://schemas.openxmlformats.org/officeDocument/2006/relationships/customXmlProps" Target="itemProps122.xml"/></Relationships>
</file>

<file path=customXml/_rels/item123.xml.rels><?xml version="1.0" encoding="UTF-8" standalone="yes"?>
<Relationships xmlns="http://schemas.openxmlformats.org/package/2006/relationships"><Relationship Id="rId1" Type="http://schemas.openxmlformats.org/officeDocument/2006/relationships/customXmlProps" Target="itemProps123.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27.xml>��
</file>

<file path=customXml/item28.xml>��
</file>

<file path=customXml/item29.xml>��
</file>

<file path=customXml/item30.xml>��
</file>

<file path=customXml/item31.xml>��
</file>

<file path=customXml/item32.xml>��
</file>

<file path=customXml/item33.xml>��
</file>

<file path=customXml/item34.xml>��
</file>

<file path=customXml/item35.xml>��
</file>

<file path=customXml/item36.xml>��
</file>

<file path=customXml/item37.xml>��
</file>

<file path=customXml/item38.xml>��
</file>

<file path=customXml/item39.xml>��
</file>

<file path=customXml/item40.xml>��
</file>

<file path=customXml/item41.xml>��
</file>

<file path=customXml/item42.xml>��
</file>

<file path=customXml/item43.xml>��
</file>

<file path=customXml/item44.xml>��
</file>

<file path=customXml/item45.xml>��
</file>

<file path=customXml/item46.xml>��
</file>

<file path=customXml/item47.xml>��
</file>

<file path=customXml/item48.xml>��
</file>

<file path=customXml/item49.xml>��
</file>

<file path=customXml/item50.xml>��
</file>

<file path=customXml/item51.xml>��
</file>

<file path=customXml/item52.xml>��
</file>

<file path=customXml/item53.xml>��
</file>

<file path=customXml/item54.xml>��
</file>

<file path=customXml/item55.xml>��
</file>

<file path=customXml/item56.xml>��
</file>

<file path=customXml/item57.xml>��
</file>

<file path=customXml/item58.xml>��
</file>

<file path=customXml/item59.xml>��
</file>

<file path=customXml/item60.xml>��
</file>

<file path=customXml/item61.xml>��
</file>

<file path=customXml/item62.xml>��
</file>

<file path=customXml/item63.xml>��
</file>

<file path=customXml/item64.xml>��
</file>

<file path=customXml/item65.xml>��
</file>

<file path=customXml/item66.xml>��
</file>

<file path=customXml/item67.xml>��
</file>

<file path=customXml/item68.xml>��
</file>

<file path=customXml/item69.xml>��
</file>

<file path=customXml/item70.xml>��
</file>

<file path=customXml/item71.xml>��
</file>

<file path=customXml/item72.xml>��
</file>

<file path=customXml/item73.xml>��
</file>

<file path=customXml/item74.xml>��
</file>

<file path=customXml/item75.xml>��
</file>

<file path=customXml/item76.xml>��
</file>

<file path=customXml/item77.xml>��
</file>

<file path=customXml/item78.xml>��
</file>

<file path=customXml/item79.xml>��
</file>

<file path=customXml/item80.xml>��
</file>

<file path=customXml/item81.xml>��
</file>

<file path=customXml/item82.xml>��
</file>

<file path=customXml/item83.xml>��
</file>

<file path=customXml/item84.xml>��
</file>

<file path=customXml/item85.xml>��
</file>

<file path=customXml/item86.xml>��
</file>

<file path=customXml/item87.xml>��
</file>

<file path=customXml/item88.xml>��
</file>

<file path=customXml/item89.xml>��
</file>

<file path=customXml/item90.xml>��
</file>

<file path=customXml/item91.xml>��
</file>

<file path=customXml/item92.xml>��
</file>

<file path=customXml/item93.xml>��
</file>

<file path=customXml/item94.xml>��
</file>

<file path=customXml/item95.xml>��
</file>

<file path=customXml/item96.xml>��
</file>

<file path=customXml/item97.xml>��
</file>

<file path=customXml/item98.xml>��
</file>

<file path=customXml/item99.xml>��
</file>

<file path=customXml/item100.xml>��
</file>

<file path=customXml/item101.xml>��
</file>

<file path=customXml/item102.xml>��
</file>

<file path=customXml/item103.xml>��
</file>

<file path=customXml/item104.xml>��
</file>

<file path=customXml/item105.xml>��
</file>

<file path=customXml/item106.xml>��
</file>

<file path=customXml/item107.xml>��
</file>

<file path=customXml/item108.xml>��
</file>

<file path=customXml/item109.xml>��
</file>

<file path=customXml/item110.xml>��
</file>

<file path=customXml/item111.xml>��
</file>

<file path=customXml/item112.xml>��
</file>

<file path=customXml/item113.xml>��
</file>

<file path=customXml/item114.xml>��
</file>

<file path=customXml/item115.xml>��
</file>

<file path=customXml/item116.xml>��
</file>

<file path=customXml/item117.xml>��
</file>

<file path=customXml/item118.xml>��
</file>

<file path=customXml/item119.xml>��
</file>

<file path=customXml/item120.xml>��
</file>

<file path=customXml/item121.xml>��
</file>

<file path=customXml/item122.xml>��
</file>

<file path=customXml/item123.xml>��
</file>

<file path=customXml/itemProps1.xml><?xml version="1.0" encoding="utf-8"?>
<ds:datastoreItem xmlns:ds="http://schemas.openxmlformats.org/officeDocument/2006/customXml" ds:itemID="{5D2576F9-5209-4D4D-AB8F-250D2D224187}">
  <ds:schemaRefs/>
</ds:datastoreItem>
</file>

<file path=customXml/itemProps2.xml><?xml version="1.0" encoding="utf-8"?>
<ds:datastoreItem xmlns:ds="http://schemas.openxmlformats.org/officeDocument/2006/customXml" ds:itemID="{1BF32A75-13F5-4C4A-8AC8-8DE52903AD69}">
  <ds:schemaRefs/>
</ds:datastoreItem>
</file>

<file path=customXml/itemProps3.xml><?xml version="1.0" encoding="utf-8"?>
<ds:datastoreItem xmlns:ds="http://schemas.openxmlformats.org/officeDocument/2006/customXml" ds:itemID="{BD5B33F7-4B07-4967-8F36-B2BB1404E86D}">
  <ds:schemaRefs/>
</ds:datastoreItem>
</file>

<file path=customXml/itemProps4.xml><?xml version="1.0" encoding="utf-8"?>
<ds:datastoreItem xmlns:ds="http://schemas.openxmlformats.org/officeDocument/2006/customXml" ds:itemID="{8D62EE20-02BC-494F-A5BD-D1EE073F0932}">
  <ds:schemaRefs/>
</ds:datastoreItem>
</file>

<file path=customXml/itemProps5.xml><?xml version="1.0" encoding="utf-8"?>
<ds:datastoreItem xmlns:ds="http://schemas.openxmlformats.org/officeDocument/2006/customXml" ds:itemID="{65285F0C-24AB-4D8A-A2D4-F3C5F9264457}">
  <ds:schemaRefs/>
</ds:datastoreItem>
</file>

<file path=customXml/itemProps6.xml><?xml version="1.0" encoding="utf-8"?>
<ds:datastoreItem xmlns:ds="http://schemas.openxmlformats.org/officeDocument/2006/customXml" ds:itemID="{0027D14E-1A6A-4991-8AE9-4875913E0631}">
  <ds:schemaRefs/>
</ds:datastoreItem>
</file>

<file path=customXml/itemProps7.xml><?xml version="1.0" encoding="utf-8"?>
<ds:datastoreItem xmlns:ds="http://schemas.openxmlformats.org/officeDocument/2006/customXml" ds:itemID="{ECC46FCF-7D1B-4CD5-93D6-213C47D35C80}">
  <ds:schemaRefs/>
</ds:datastoreItem>
</file>

<file path=customXml/itemProps8.xml><?xml version="1.0" encoding="utf-8"?>
<ds:datastoreItem xmlns:ds="http://schemas.openxmlformats.org/officeDocument/2006/customXml" ds:itemID="{0E88615C-DA58-4226-ACC7-94B6CC53F4B1}">
  <ds:schemaRefs/>
</ds:datastoreItem>
</file>

<file path=customXml/itemProps9.xml><?xml version="1.0" encoding="utf-8"?>
<ds:datastoreItem xmlns:ds="http://schemas.openxmlformats.org/officeDocument/2006/customXml" ds:itemID="{75653750-260D-405C-935B-EAFE3DE07D18}">
  <ds:schemaRefs/>
</ds:datastoreItem>
</file>

<file path=customXml/itemProps10.xml><?xml version="1.0" encoding="utf-8"?>
<ds:datastoreItem xmlns:ds="http://schemas.openxmlformats.org/officeDocument/2006/customXml" ds:itemID="{107E1309-0D38-4E93-8447-D12A3E62867B}">
  <ds:schemaRefs/>
</ds:datastoreItem>
</file>

<file path=customXml/itemProps11.xml><?xml version="1.0" encoding="utf-8"?>
<ds:datastoreItem xmlns:ds="http://schemas.openxmlformats.org/officeDocument/2006/customXml" ds:itemID="{FA194635-0FB0-48C0-B7F2-B592FD55B16D}">
  <ds:schemaRefs/>
</ds:datastoreItem>
</file>

<file path=customXml/itemProps12.xml><?xml version="1.0" encoding="utf-8"?>
<ds:datastoreItem xmlns:ds="http://schemas.openxmlformats.org/officeDocument/2006/customXml" ds:itemID="{7FDA29F6-2647-4B77-862A-2E200AC76383}">
  <ds:schemaRefs/>
</ds:datastoreItem>
</file>

<file path=customXml/itemProps13.xml><?xml version="1.0" encoding="utf-8"?>
<ds:datastoreItem xmlns:ds="http://schemas.openxmlformats.org/officeDocument/2006/customXml" ds:itemID="{D3D7012B-A09F-4B62-AFC9-3DD868F67334}">
  <ds:schemaRefs/>
</ds:datastoreItem>
</file>

<file path=customXml/itemProps14.xml><?xml version="1.0" encoding="utf-8"?>
<ds:datastoreItem xmlns:ds="http://schemas.openxmlformats.org/officeDocument/2006/customXml" ds:itemID="{39B311FC-EC9B-4BEE-A606-F5D142E292BC}">
  <ds:schemaRefs/>
</ds:datastoreItem>
</file>

<file path=customXml/itemProps15.xml><?xml version="1.0" encoding="utf-8"?>
<ds:datastoreItem xmlns:ds="http://schemas.openxmlformats.org/officeDocument/2006/customXml" ds:itemID="{B72A8681-53C6-4371-8CF6-1EB3F4F14472}">
  <ds:schemaRefs/>
</ds:datastoreItem>
</file>

<file path=customXml/itemProps16.xml><?xml version="1.0" encoding="utf-8"?>
<ds:datastoreItem xmlns:ds="http://schemas.openxmlformats.org/officeDocument/2006/customXml" ds:itemID="{7F3F617E-44B1-4DE7-9429-D4DF86D53B90}">
  <ds:schemaRefs/>
</ds:datastoreItem>
</file>

<file path=customXml/itemProps17.xml><?xml version="1.0" encoding="utf-8"?>
<ds:datastoreItem xmlns:ds="http://schemas.openxmlformats.org/officeDocument/2006/customXml" ds:itemID="{1874131E-3FE0-4C33-86A3-87656AAF96F0}">
  <ds:schemaRefs/>
</ds:datastoreItem>
</file>

<file path=customXml/itemProps18.xml><?xml version="1.0" encoding="utf-8"?>
<ds:datastoreItem xmlns:ds="http://schemas.openxmlformats.org/officeDocument/2006/customXml" ds:itemID="{5D2C92CA-71CF-45B0-BB63-537F819845F5}">
  <ds:schemaRefs/>
</ds:datastoreItem>
</file>

<file path=customXml/itemProps19.xml><?xml version="1.0" encoding="utf-8"?>
<ds:datastoreItem xmlns:ds="http://schemas.openxmlformats.org/officeDocument/2006/customXml" ds:itemID="{2D5855A6-7D2B-46AF-ACB2-26C3DC6C5046}">
  <ds:schemaRefs/>
</ds:datastoreItem>
</file>

<file path=customXml/itemProps20.xml><?xml version="1.0" encoding="utf-8"?>
<ds:datastoreItem xmlns:ds="http://schemas.openxmlformats.org/officeDocument/2006/customXml" ds:itemID="{72944D24-A008-40CC-96B0-7503F9930298}">
  <ds:schemaRefs/>
</ds:datastoreItem>
</file>

<file path=customXml/itemProps21.xml><?xml version="1.0" encoding="utf-8"?>
<ds:datastoreItem xmlns:ds="http://schemas.openxmlformats.org/officeDocument/2006/customXml" ds:itemID="{5A215708-63E4-4155-B0DC-26DCC6ECD0A7}">
  <ds:schemaRefs/>
</ds:datastoreItem>
</file>

<file path=customXml/itemProps22.xml><?xml version="1.0" encoding="utf-8"?>
<ds:datastoreItem xmlns:ds="http://schemas.openxmlformats.org/officeDocument/2006/customXml" ds:itemID="{77C0DF29-A192-4F63-B75A-418DD8E020F2}">
  <ds:schemaRefs/>
</ds:datastoreItem>
</file>

<file path=customXml/itemProps23.xml><?xml version="1.0" encoding="utf-8"?>
<ds:datastoreItem xmlns:ds="http://schemas.openxmlformats.org/officeDocument/2006/customXml" ds:itemID="{ED3739A5-E565-4275-B2A8-06DBA9A7A6DD}">
  <ds:schemaRefs>
    <ds:schemaRef ds:uri="http://schemas.microsoft.com/DataMashup"/>
  </ds:schemaRefs>
</ds:datastoreItem>
</file>

<file path=customXml/itemProps24.xml><?xml version="1.0" encoding="utf-8"?>
<ds:datastoreItem xmlns:ds="http://schemas.openxmlformats.org/officeDocument/2006/customXml" ds:itemID="{56E6D75B-D72D-43D7-ABE4-20FACACD0B55}">
  <ds:schemaRefs/>
</ds:datastoreItem>
</file>

<file path=customXml/itemProps25.xml><?xml version="1.0" encoding="utf-8"?>
<ds:datastoreItem xmlns:ds="http://schemas.openxmlformats.org/officeDocument/2006/customXml" ds:itemID="{AA8D6507-020F-43E9-A33B-92D7639FBA29}">
  <ds:schemaRefs/>
</ds:datastoreItem>
</file>

<file path=customXml/itemProps26.xml><?xml version="1.0" encoding="utf-8"?>
<ds:datastoreItem xmlns:ds="http://schemas.openxmlformats.org/officeDocument/2006/customXml" ds:itemID="{430C8842-2A39-42A5-988E-E35397020620}">
  <ds:schemaRefs/>
</ds:datastoreItem>
</file>

<file path=customXml/itemProps27.xml><?xml version="1.0" encoding="utf-8"?>
<ds:datastoreItem xmlns:ds="http://schemas.openxmlformats.org/officeDocument/2006/customXml" ds:itemID="{014C6414-63FC-4D41-9E9D-11B3BC4FBCEE}">
  <ds:schemaRefs/>
</ds:datastoreItem>
</file>

<file path=customXml/itemProps28.xml><?xml version="1.0" encoding="utf-8"?>
<ds:datastoreItem xmlns:ds="http://schemas.openxmlformats.org/officeDocument/2006/customXml" ds:itemID="{555F1B19-31AB-4B01-9A00-BA9B55E11C9F}">
  <ds:schemaRefs/>
</ds:datastoreItem>
</file>

<file path=customXml/itemProps29.xml><?xml version="1.0" encoding="utf-8"?>
<ds:datastoreItem xmlns:ds="http://schemas.openxmlformats.org/officeDocument/2006/customXml" ds:itemID="{1AD2EBD2-54C7-4B3B-B222-2A230101CC49}">
  <ds:schemaRefs/>
</ds:datastoreItem>
</file>

<file path=customXml/itemProps30.xml><?xml version="1.0" encoding="utf-8"?>
<ds:datastoreItem xmlns:ds="http://schemas.openxmlformats.org/officeDocument/2006/customXml" ds:itemID="{C8CB8C99-3B04-4646-A7CE-6FE89ADD8154}">
  <ds:schemaRefs/>
</ds:datastoreItem>
</file>

<file path=customXml/itemProps31.xml><?xml version="1.0" encoding="utf-8"?>
<ds:datastoreItem xmlns:ds="http://schemas.openxmlformats.org/officeDocument/2006/customXml" ds:itemID="{F875E9E4-7C1D-47CF-A8E3-71E19BF0DDA6}">
  <ds:schemaRefs/>
</ds:datastoreItem>
</file>

<file path=customXml/itemProps32.xml><?xml version="1.0" encoding="utf-8"?>
<ds:datastoreItem xmlns:ds="http://schemas.openxmlformats.org/officeDocument/2006/customXml" ds:itemID="{BA1D6B66-994F-49C0-B51A-83B3E0EA2F35}">
  <ds:schemaRefs/>
</ds:datastoreItem>
</file>

<file path=customXml/itemProps33.xml><?xml version="1.0" encoding="utf-8"?>
<ds:datastoreItem xmlns:ds="http://schemas.openxmlformats.org/officeDocument/2006/customXml" ds:itemID="{0ADF4FE5-B512-43FC-8285-929D04501CFB}">
  <ds:schemaRefs/>
</ds:datastoreItem>
</file>

<file path=customXml/itemProps34.xml><?xml version="1.0" encoding="utf-8"?>
<ds:datastoreItem xmlns:ds="http://schemas.openxmlformats.org/officeDocument/2006/customXml" ds:itemID="{C80AA62D-8971-499E-BB77-24120F89CB08}">
  <ds:schemaRefs/>
</ds:datastoreItem>
</file>

<file path=customXml/itemProps35.xml><?xml version="1.0" encoding="utf-8"?>
<ds:datastoreItem xmlns:ds="http://schemas.openxmlformats.org/officeDocument/2006/customXml" ds:itemID="{9704D7B2-31AD-48FE-B018-B6530028D25A}">
  <ds:schemaRefs/>
</ds:datastoreItem>
</file>

<file path=customXml/itemProps36.xml><?xml version="1.0" encoding="utf-8"?>
<ds:datastoreItem xmlns:ds="http://schemas.openxmlformats.org/officeDocument/2006/customXml" ds:itemID="{D3930D39-1450-44DD-B622-9F7155D6716F}">
  <ds:schemaRefs/>
</ds:datastoreItem>
</file>

<file path=customXml/itemProps37.xml><?xml version="1.0" encoding="utf-8"?>
<ds:datastoreItem xmlns:ds="http://schemas.openxmlformats.org/officeDocument/2006/customXml" ds:itemID="{394A3F01-FAEB-482E-8E57-071C2E82F2A3}">
  <ds:schemaRefs/>
</ds:datastoreItem>
</file>

<file path=customXml/itemProps38.xml><?xml version="1.0" encoding="utf-8"?>
<ds:datastoreItem xmlns:ds="http://schemas.openxmlformats.org/officeDocument/2006/customXml" ds:itemID="{0560B29E-F7F1-4143-B608-36E6B54C8902}">
  <ds:schemaRefs/>
</ds:datastoreItem>
</file>

<file path=customXml/itemProps39.xml><?xml version="1.0" encoding="utf-8"?>
<ds:datastoreItem xmlns:ds="http://schemas.openxmlformats.org/officeDocument/2006/customXml" ds:itemID="{C405954E-623E-4CAD-B60B-E9CF60EE13D1}">
  <ds:schemaRefs/>
</ds:datastoreItem>
</file>

<file path=customXml/itemProps40.xml><?xml version="1.0" encoding="utf-8"?>
<ds:datastoreItem xmlns:ds="http://schemas.openxmlformats.org/officeDocument/2006/customXml" ds:itemID="{B1375D5E-9CE8-430D-86E3-FE56591F3883}">
  <ds:schemaRefs/>
</ds:datastoreItem>
</file>

<file path=customXml/itemProps41.xml><?xml version="1.0" encoding="utf-8"?>
<ds:datastoreItem xmlns:ds="http://schemas.openxmlformats.org/officeDocument/2006/customXml" ds:itemID="{174CEF3B-6879-4647-BF6C-308DD1C52666}">
  <ds:schemaRefs/>
</ds:datastoreItem>
</file>

<file path=customXml/itemProps42.xml><?xml version="1.0" encoding="utf-8"?>
<ds:datastoreItem xmlns:ds="http://schemas.openxmlformats.org/officeDocument/2006/customXml" ds:itemID="{6588694D-4966-4F97-8FB1-68C2D6231E02}">
  <ds:schemaRefs/>
</ds:datastoreItem>
</file>

<file path=customXml/itemProps43.xml><?xml version="1.0" encoding="utf-8"?>
<ds:datastoreItem xmlns:ds="http://schemas.openxmlformats.org/officeDocument/2006/customXml" ds:itemID="{4666F6A5-9C61-4AD9-8EAC-0B26693E2CB5}">
  <ds:schemaRefs/>
</ds:datastoreItem>
</file>

<file path=customXml/itemProps44.xml><?xml version="1.0" encoding="utf-8"?>
<ds:datastoreItem xmlns:ds="http://schemas.openxmlformats.org/officeDocument/2006/customXml" ds:itemID="{03D3C300-1B17-4CFA-8444-41DF8D1E8215}">
  <ds:schemaRefs/>
</ds:datastoreItem>
</file>

<file path=customXml/itemProps45.xml><?xml version="1.0" encoding="utf-8"?>
<ds:datastoreItem xmlns:ds="http://schemas.openxmlformats.org/officeDocument/2006/customXml" ds:itemID="{3A86E791-2EFC-4E8E-8516-E9691385567A}">
  <ds:schemaRefs/>
</ds:datastoreItem>
</file>

<file path=customXml/itemProps46.xml><?xml version="1.0" encoding="utf-8"?>
<ds:datastoreItem xmlns:ds="http://schemas.openxmlformats.org/officeDocument/2006/customXml" ds:itemID="{47D66783-BF9A-4D2C-A0D8-92FE8C28F964}">
  <ds:schemaRefs/>
</ds:datastoreItem>
</file>

<file path=customXml/itemProps47.xml><?xml version="1.0" encoding="utf-8"?>
<ds:datastoreItem xmlns:ds="http://schemas.openxmlformats.org/officeDocument/2006/customXml" ds:itemID="{D2A2DFF0-69FC-4BD5-A860-0C2201BB7E40}">
  <ds:schemaRefs/>
</ds:datastoreItem>
</file>

<file path=customXml/itemProps48.xml><?xml version="1.0" encoding="utf-8"?>
<ds:datastoreItem xmlns:ds="http://schemas.openxmlformats.org/officeDocument/2006/customXml" ds:itemID="{A7228586-F7F1-4490-8F83-DCE04DE30C65}">
  <ds:schemaRefs/>
</ds:datastoreItem>
</file>

<file path=customXml/itemProps49.xml><?xml version="1.0" encoding="utf-8"?>
<ds:datastoreItem xmlns:ds="http://schemas.openxmlformats.org/officeDocument/2006/customXml" ds:itemID="{86C8355B-F706-44C5-BCB3-1CAD7684FC47}">
  <ds:schemaRefs/>
</ds:datastoreItem>
</file>

<file path=customXml/itemProps50.xml><?xml version="1.0" encoding="utf-8"?>
<ds:datastoreItem xmlns:ds="http://schemas.openxmlformats.org/officeDocument/2006/customXml" ds:itemID="{7FCB2F21-3790-4D8E-BAC6-64CEABB88370}">
  <ds:schemaRefs/>
</ds:datastoreItem>
</file>

<file path=customXml/itemProps51.xml><?xml version="1.0" encoding="utf-8"?>
<ds:datastoreItem xmlns:ds="http://schemas.openxmlformats.org/officeDocument/2006/customXml" ds:itemID="{5807470E-F3BD-42A3-9A63-EEB31B0926DC}">
  <ds:schemaRefs/>
</ds:datastoreItem>
</file>

<file path=customXml/itemProps52.xml><?xml version="1.0" encoding="utf-8"?>
<ds:datastoreItem xmlns:ds="http://schemas.openxmlformats.org/officeDocument/2006/customXml" ds:itemID="{C8AFFF30-4DDC-4651-AAF5-2F1C5E599441}">
  <ds:schemaRefs/>
</ds:datastoreItem>
</file>

<file path=customXml/itemProps53.xml><?xml version="1.0" encoding="utf-8"?>
<ds:datastoreItem xmlns:ds="http://schemas.openxmlformats.org/officeDocument/2006/customXml" ds:itemID="{0CFB67DD-81E1-4592-A03C-77B4D51997EC}">
  <ds:schemaRefs/>
</ds:datastoreItem>
</file>

<file path=customXml/itemProps54.xml><?xml version="1.0" encoding="utf-8"?>
<ds:datastoreItem xmlns:ds="http://schemas.openxmlformats.org/officeDocument/2006/customXml" ds:itemID="{A993B2DE-6397-416D-B651-DDF1BB926D45}">
  <ds:schemaRefs/>
</ds:datastoreItem>
</file>

<file path=customXml/itemProps55.xml><?xml version="1.0" encoding="utf-8"?>
<ds:datastoreItem xmlns:ds="http://schemas.openxmlformats.org/officeDocument/2006/customXml" ds:itemID="{2774E6C6-8464-4454-A578-317A4C27F32F}">
  <ds:schemaRefs/>
</ds:datastoreItem>
</file>

<file path=customXml/itemProps56.xml><?xml version="1.0" encoding="utf-8"?>
<ds:datastoreItem xmlns:ds="http://schemas.openxmlformats.org/officeDocument/2006/customXml" ds:itemID="{717CF9FD-D34E-433B-963A-DB0E8909E588}">
  <ds:schemaRefs/>
</ds:datastoreItem>
</file>

<file path=customXml/itemProps57.xml><?xml version="1.0" encoding="utf-8"?>
<ds:datastoreItem xmlns:ds="http://schemas.openxmlformats.org/officeDocument/2006/customXml" ds:itemID="{BDD20093-FB4A-489D-A110-CEFF611ADC43}">
  <ds:schemaRefs/>
</ds:datastoreItem>
</file>

<file path=customXml/itemProps58.xml><?xml version="1.0" encoding="utf-8"?>
<ds:datastoreItem xmlns:ds="http://schemas.openxmlformats.org/officeDocument/2006/customXml" ds:itemID="{ABCBDF80-9727-4DFA-B3AC-1014FFA3C31D}">
  <ds:schemaRefs/>
</ds:datastoreItem>
</file>

<file path=customXml/itemProps59.xml><?xml version="1.0" encoding="utf-8"?>
<ds:datastoreItem xmlns:ds="http://schemas.openxmlformats.org/officeDocument/2006/customXml" ds:itemID="{82A65074-4EE1-4703-8AB8-12392EFB00BA}">
  <ds:schemaRefs/>
</ds:datastoreItem>
</file>

<file path=customXml/itemProps60.xml><?xml version="1.0" encoding="utf-8"?>
<ds:datastoreItem xmlns:ds="http://schemas.openxmlformats.org/officeDocument/2006/customXml" ds:itemID="{7D35F9A5-9A90-4E4A-BC3C-EC5DB99B690D}">
  <ds:schemaRefs/>
</ds:datastoreItem>
</file>

<file path=customXml/itemProps61.xml><?xml version="1.0" encoding="utf-8"?>
<ds:datastoreItem xmlns:ds="http://schemas.openxmlformats.org/officeDocument/2006/customXml" ds:itemID="{BF9658BB-A169-41C3-9CF8-D97AE06601AD}">
  <ds:schemaRefs/>
</ds:datastoreItem>
</file>

<file path=customXml/itemProps62.xml><?xml version="1.0" encoding="utf-8"?>
<ds:datastoreItem xmlns:ds="http://schemas.openxmlformats.org/officeDocument/2006/customXml" ds:itemID="{3A13A9C3-8744-4C33-AE93-ECCC9A575ED7}">
  <ds:schemaRefs/>
</ds:datastoreItem>
</file>

<file path=customXml/itemProps63.xml><?xml version="1.0" encoding="utf-8"?>
<ds:datastoreItem xmlns:ds="http://schemas.openxmlformats.org/officeDocument/2006/customXml" ds:itemID="{BF39E5CD-9E1A-4341-A6E5-59D9D5B09AE1}">
  <ds:schemaRefs/>
</ds:datastoreItem>
</file>

<file path=customXml/itemProps64.xml><?xml version="1.0" encoding="utf-8"?>
<ds:datastoreItem xmlns:ds="http://schemas.openxmlformats.org/officeDocument/2006/customXml" ds:itemID="{33B61724-D39C-460D-AD7A-A35116AEAD5C}">
  <ds:schemaRefs/>
</ds:datastoreItem>
</file>

<file path=customXml/itemProps65.xml><?xml version="1.0" encoding="utf-8"?>
<ds:datastoreItem xmlns:ds="http://schemas.openxmlformats.org/officeDocument/2006/customXml" ds:itemID="{7D1A524B-2796-471D-88C2-ABCBF16CB0B4}">
  <ds:schemaRefs/>
</ds:datastoreItem>
</file>

<file path=customXml/itemProps66.xml><?xml version="1.0" encoding="utf-8"?>
<ds:datastoreItem xmlns:ds="http://schemas.openxmlformats.org/officeDocument/2006/customXml" ds:itemID="{300A123D-1D0D-4234-99F2-F76ED665B403}">
  <ds:schemaRefs/>
</ds:datastoreItem>
</file>

<file path=customXml/itemProps67.xml><?xml version="1.0" encoding="utf-8"?>
<ds:datastoreItem xmlns:ds="http://schemas.openxmlformats.org/officeDocument/2006/customXml" ds:itemID="{68D2577E-249D-4BD3-BC26-C15FF0C89D97}">
  <ds:schemaRefs/>
</ds:datastoreItem>
</file>

<file path=customXml/itemProps68.xml><?xml version="1.0" encoding="utf-8"?>
<ds:datastoreItem xmlns:ds="http://schemas.openxmlformats.org/officeDocument/2006/customXml" ds:itemID="{CE7EDA1F-7233-4CB4-8378-B470BD90D3BC}">
  <ds:schemaRefs/>
</ds:datastoreItem>
</file>

<file path=customXml/itemProps69.xml><?xml version="1.0" encoding="utf-8"?>
<ds:datastoreItem xmlns:ds="http://schemas.openxmlformats.org/officeDocument/2006/customXml" ds:itemID="{C9399479-2B50-4AFE-A4C2-1FF19F1C6139}">
  <ds:schemaRefs/>
</ds:datastoreItem>
</file>

<file path=customXml/itemProps70.xml><?xml version="1.0" encoding="utf-8"?>
<ds:datastoreItem xmlns:ds="http://schemas.openxmlformats.org/officeDocument/2006/customXml" ds:itemID="{5B0A0003-7D29-46AE-BDB4-6CEE2CD62DAF}">
  <ds:schemaRefs/>
</ds:datastoreItem>
</file>

<file path=customXml/itemProps71.xml><?xml version="1.0" encoding="utf-8"?>
<ds:datastoreItem xmlns:ds="http://schemas.openxmlformats.org/officeDocument/2006/customXml" ds:itemID="{12AB4484-04C2-4253-B4C8-95D3F50CDE0E}">
  <ds:schemaRefs/>
</ds:datastoreItem>
</file>

<file path=customXml/itemProps72.xml><?xml version="1.0" encoding="utf-8"?>
<ds:datastoreItem xmlns:ds="http://schemas.openxmlformats.org/officeDocument/2006/customXml" ds:itemID="{51BCCE44-A78D-40BB-9926-7DAD81804A9F}">
  <ds:schemaRefs/>
</ds:datastoreItem>
</file>

<file path=customXml/itemProps73.xml><?xml version="1.0" encoding="utf-8"?>
<ds:datastoreItem xmlns:ds="http://schemas.openxmlformats.org/officeDocument/2006/customXml" ds:itemID="{19EEC68A-B516-4F33-AD35-C21F87325FBF}">
  <ds:schemaRefs/>
</ds:datastoreItem>
</file>

<file path=customXml/itemProps74.xml><?xml version="1.0" encoding="utf-8"?>
<ds:datastoreItem xmlns:ds="http://schemas.openxmlformats.org/officeDocument/2006/customXml" ds:itemID="{7F6FCEBF-8CA9-446D-B910-00A9F9271EB9}">
  <ds:schemaRefs/>
</ds:datastoreItem>
</file>

<file path=customXml/itemProps75.xml><?xml version="1.0" encoding="utf-8"?>
<ds:datastoreItem xmlns:ds="http://schemas.openxmlformats.org/officeDocument/2006/customXml" ds:itemID="{B2C93740-C116-4D70-8DA8-37B51753E552}">
  <ds:schemaRefs/>
</ds:datastoreItem>
</file>

<file path=customXml/itemProps76.xml><?xml version="1.0" encoding="utf-8"?>
<ds:datastoreItem xmlns:ds="http://schemas.openxmlformats.org/officeDocument/2006/customXml" ds:itemID="{0D72607A-A1F1-4380-A706-15DE8A23F768}">
  <ds:schemaRefs/>
</ds:datastoreItem>
</file>

<file path=customXml/itemProps77.xml><?xml version="1.0" encoding="utf-8"?>
<ds:datastoreItem xmlns:ds="http://schemas.openxmlformats.org/officeDocument/2006/customXml" ds:itemID="{99CCBDE2-B66D-44B4-AC53-3028582B154A}">
  <ds:schemaRefs/>
</ds:datastoreItem>
</file>

<file path=customXml/itemProps78.xml><?xml version="1.0" encoding="utf-8"?>
<ds:datastoreItem xmlns:ds="http://schemas.openxmlformats.org/officeDocument/2006/customXml" ds:itemID="{96987B26-A35B-46F1-A180-0970562E726D}">
  <ds:schemaRefs/>
</ds:datastoreItem>
</file>

<file path=customXml/itemProps79.xml><?xml version="1.0" encoding="utf-8"?>
<ds:datastoreItem xmlns:ds="http://schemas.openxmlformats.org/officeDocument/2006/customXml" ds:itemID="{12057687-BB1A-4BE7-B457-99454E8527A3}">
  <ds:schemaRefs/>
</ds:datastoreItem>
</file>

<file path=customXml/itemProps80.xml><?xml version="1.0" encoding="utf-8"?>
<ds:datastoreItem xmlns:ds="http://schemas.openxmlformats.org/officeDocument/2006/customXml" ds:itemID="{5D8A8320-51D5-4C52-A38A-E817129F083B}">
  <ds:schemaRefs/>
</ds:datastoreItem>
</file>

<file path=customXml/itemProps81.xml><?xml version="1.0" encoding="utf-8"?>
<ds:datastoreItem xmlns:ds="http://schemas.openxmlformats.org/officeDocument/2006/customXml" ds:itemID="{FB0D5C4D-F8C0-4DCA-A881-1F7D68A742EA}">
  <ds:schemaRefs/>
</ds:datastoreItem>
</file>

<file path=customXml/itemProps82.xml><?xml version="1.0" encoding="utf-8"?>
<ds:datastoreItem xmlns:ds="http://schemas.openxmlformats.org/officeDocument/2006/customXml" ds:itemID="{0A5F5B81-5896-4013-81AF-4EDFEB91E947}">
  <ds:schemaRefs/>
</ds:datastoreItem>
</file>

<file path=customXml/itemProps83.xml><?xml version="1.0" encoding="utf-8"?>
<ds:datastoreItem xmlns:ds="http://schemas.openxmlformats.org/officeDocument/2006/customXml" ds:itemID="{04D8F97F-FF4E-4F4C-92AD-58B9DDDF1B6D}">
  <ds:schemaRefs/>
</ds:datastoreItem>
</file>

<file path=customXml/itemProps84.xml><?xml version="1.0" encoding="utf-8"?>
<ds:datastoreItem xmlns:ds="http://schemas.openxmlformats.org/officeDocument/2006/customXml" ds:itemID="{A533780E-EEE1-4404-8C56-7302FD45F25D}">
  <ds:schemaRefs/>
</ds:datastoreItem>
</file>

<file path=customXml/itemProps85.xml><?xml version="1.0" encoding="utf-8"?>
<ds:datastoreItem xmlns:ds="http://schemas.openxmlformats.org/officeDocument/2006/customXml" ds:itemID="{DF010912-99B0-48B1-B837-BE97AB60AE26}">
  <ds:schemaRefs/>
</ds:datastoreItem>
</file>

<file path=customXml/itemProps86.xml><?xml version="1.0" encoding="utf-8"?>
<ds:datastoreItem xmlns:ds="http://schemas.openxmlformats.org/officeDocument/2006/customXml" ds:itemID="{7B4BFB89-AFDE-4B23-943C-A4A598F3B186}">
  <ds:schemaRefs/>
</ds:datastoreItem>
</file>

<file path=customXml/itemProps87.xml><?xml version="1.0" encoding="utf-8"?>
<ds:datastoreItem xmlns:ds="http://schemas.openxmlformats.org/officeDocument/2006/customXml" ds:itemID="{A495ED7B-D74C-4939-BA8D-D841EEB042F1}">
  <ds:schemaRefs/>
</ds:datastoreItem>
</file>

<file path=customXml/itemProps88.xml><?xml version="1.0" encoding="utf-8"?>
<ds:datastoreItem xmlns:ds="http://schemas.openxmlformats.org/officeDocument/2006/customXml" ds:itemID="{4FA40275-797C-4429-BC4B-A763CCCDB3A4}">
  <ds:schemaRefs/>
</ds:datastoreItem>
</file>

<file path=customXml/itemProps89.xml><?xml version="1.0" encoding="utf-8"?>
<ds:datastoreItem xmlns:ds="http://schemas.openxmlformats.org/officeDocument/2006/customXml" ds:itemID="{88176DEE-A83D-497D-A866-154C4C91ACC6}">
  <ds:schemaRefs/>
</ds:datastoreItem>
</file>

<file path=customXml/itemProps90.xml><?xml version="1.0" encoding="utf-8"?>
<ds:datastoreItem xmlns:ds="http://schemas.openxmlformats.org/officeDocument/2006/customXml" ds:itemID="{27261BA5-C959-4350-B5F1-CE81C483EFAF}">
  <ds:schemaRefs/>
</ds:datastoreItem>
</file>

<file path=customXml/itemProps91.xml><?xml version="1.0" encoding="utf-8"?>
<ds:datastoreItem xmlns:ds="http://schemas.openxmlformats.org/officeDocument/2006/customXml" ds:itemID="{F81E7845-C270-48AA-83DB-850E47849FFA}">
  <ds:schemaRefs/>
</ds:datastoreItem>
</file>

<file path=customXml/itemProps92.xml><?xml version="1.0" encoding="utf-8"?>
<ds:datastoreItem xmlns:ds="http://schemas.openxmlformats.org/officeDocument/2006/customXml" ds:itemID="{FFB9378E-27F7-4C11-A43A-3AA511E02C14}">
  <ds:schemaRefs/>
</ds:datastoreItem>
</file>

<file path=customXml/itemProps93.xml><?xml version="1.0" encoding="utf-8"?>
<ds:datastoreItem xmlns:ds="http://schemas.openxmlformats.org/officeDocument/2006/customXml" ds:itemID="{5EBBC471-9ECC-4691-8055-94A77E4325F1}">
  <ds:schemaRefs/>
</ds:datastoreItem>
</file>

<file path=customXml/itemProps94.xml><?xml version="1.0" encoding="utf-8"?>
<ds:datastoreItem xmlns:ds="http://schemas.openxmlformats.org/officeDocument/2006/customXml" ds:itemID="{DD883E36-E881-46B0-854F-732C7BAFF867}">
  <ds:schemaRefs/>
</ds:datastoreItem>
</file>

<file path=customXml/itemProps95.xml><?xml version="1.0" encoding="utf-8"?>
<ds:datastoreItem xmlns:ds="http://schemas.openxmlformats.org/officeDocument/2006/customXml" ds:itemID="{255313D0-3863-4832-8FC4-8DAFC2CFED7A}">
  <ds:schemaRefs/>
</ds:datastoreItem>
</file>

<file path=customXml/itemProps96.xml><?xml version="1.0" encoding="utf-8"?>
<ds:datastoreItem xmlns:ds="http://schemas.openxmlformats.org/officeDocument/2006/customXml" ds:itemID="{479BE4B5-707B-40C5-83C4-7F883D1CDD8B}">
  <ds:schemaRefs/>
</ds:datastoreItem>
</file>

<file path=customXml/itemProps97.xml><?xml version="1.0" encoding="utf-8"?>
<ds:datastoreItem xmlns:ds="http://schemas.openxmlformats.org/officeDocument/2006/customXml" ds:itemID="{358F523A-8CB0-43EC-8D4D-C3EE9A498EA5}">
  <ds:schemaRefs/>
</ds:datastoreItem>
</file>

<file path=customXml/itemProps98.xml><?xml version="1.0" encoding="utf-8"?>
<ds:datastoreItem xmlns:ds="http://schemas.openxmlformats.org/officeDocument/2006/customXml" ds:itemID="{5305A8F7-9159-4272-9CD4-1D558AD5D5B6}">
  <ds:schemaRefs/>
</ds:datastoreItem>
</file>

<file path=customXml/itemProps99.xml><?xml version="1.0" encoding="utf-8"?>
<ds:datastoreItem xmlns:ds="http://schemas.openxmlformats.org/officeDocument/2006/customXml" ds:itemID="{3A414BB9-7169-41EF-A91C-2486BC7D8DE9}">
  <ds:schemaRefs/>
</ds:datastoreItem>
</file>

<file path=customXml/itemProps100.xml><?xml version="1.0" encoding="utf-8"?>
<ds:datastoreItem xmlns:ds="http://schemas.openxmlformats.org/officeDocument/2006/customXml" ds:itemID="{4AF397D7-29F6-483B-A95D-276C6AEE618A}">
  <ds:schemaRefs/>
</ds:datastoreItem>
</file>

<file path=customXml/itemProps101.xml><?xml version="1.0" encoding="utf-8"?>
<ds:datastoreItem xmlns:ds="http://schemas.openxmlformats.org/officeDocument/2006/customXml" ds:itemID="{803AA639-6A1C-4AD8-8A16-78571800705C}">
  <ds:schemaRefs/>
</ds:datastoreItem>
</file>

<file path=customXml/itemProps102.xml><?xml version="1.0" encoding="utf-8"?>
<ds:datastoreItem xmlns:ds="http://schemas.openxmlformats.org/officeDocument/2006/customXml" ds:itemID="{F1034857-23A6-4612-9411-5CE6B2E00798}">
  <ds:schemaRefs/>
</ds:datastoreItem>
</file>

<file path=customXml/itemProps103.xml><?xml version="1.0" encoding="utf-8"?>
<ds:datastoreItem xmlns:ds="http://schemas.openxmlformats.org/officeDocument/2006/customXml" ds:itemID="{9270273B-5D09-428C-B64B-4D96181D1348}">
  <ds:schemaRefs/>
</ds:datastoreItem>
</file>

<file path=customXml/itemProps104.xml><?xml version="1.0" encoding="utf-8"?>
<ds:datastoreItem xmlns:ds="http://schemas.openxmlformats.org/officeDocument/2006/customXml" ds:itemID="{FC807C15-1C7B-4151-B608-90ECEBDF3524}">
  <ds:schemaRefs/>
</ds:datastoreItem>
</file>

<file path=customXml/itemProps105.xml><?xml version="1.0" encoding="utf-8"?>
<ds:datastoreItem xmlns:ds="http://schemas.openxmlformats.org/officeDocument/2006/customXml" ds:itemID="{D5874265-6995-49C5-A0F0-75D89A90BB09}">
  <ds:schemaRefs/>
</ds:datastoreItem>
</file>

<file path=customXml/itemProps106.xml><?xml version="1.0" encoding="utf-8"?>
<ds:datastoreItem xmlns:ds="http://schemas.openxmlformats.org/officeDocument/2006/customXml" ds:itemID="{84844048-2C3F-4976-860D-D377C33AB67E}">
  <ds:schemaRefs/>
</ds:datastoreItem>
</file>

<file path=customXml/itemProps107.xml><?xml version="1.0" encoding="utf-8"?>
<ds:datastoreItem xmlns:ds="http://schemas.openxmlformats.org/officeDocument/2006/customXml" ds:itemID="{9CC106F9-CC23-4BAA-BDF5-000C3EAD55FF}">
  <ds:schemaRefs/>
</ds:datastoreItem>
</file>

<file path=customXml/itemProps108.xml><?xml version="1.0" encoding="utf-8"?>
<ds:datastoreItem xmlns:ds="http://schemas.openxmlformats.org/officeDocument/2006/customXml" ds:itemID="{89A483B0-7579-4A68-A27C-066EC89D95DC}">
  <ds:schemaRefs/>
</ds:datastoreItem>
</file>

<file path=customXml/itemProps109.xml><?xml version="1.0" encoding="utf-8"?>
<ds:datastoreItem xmlns:ds="http://schemas.openxmlformats.org/officeDocument/2006/customXml" ds:itemID="{B72B22C3-315E-4711-AFF9-BB8D105ABC4C}">
  <ds:schemaRefs/>
</ds:datastoreItem>
</file>

<file path=customXml/itemProps110.xml><?xml version="1.0" encoding="utf-8"?>
<ds:datastoreItem xmlns:ds="http://schemas.openxmlformats.org/officeDocument/2006/customXml" ds:itemID="{FA41A28C-B5F1-4205-A60A-C5AEA93B4A37}">
  <ds:schemaRefs/>
</ds:datastoreItem>
</file>

<file path=customXml/itemProps111.xml><?xml version="1.0" encoding="utf-8"?>
<ds:datastoreItem xmlns:ds="http://schemas.openxmlformats.org/officeDocument/2006/customXml" ds:itemID="{A5B8194C-2402-46DB-885A-D1014CB2DAFB}">
  <ds:schemaRefs/>
</ds:datastoreItem>
</file>

<file path=customXml/itemProps112.xml><?xml version="1.0" encoding="utf-8"?>
<ds:datastoreItem xmlns:ds="http://schemas.openxmlformats.org/officeDocument/2006/customXml" ds:itemID="{7548C21B-0ACB-42DB-94FA-28BA4DABEE13}">
  <ds:schemaRefs/>
</ds:datastoreItem>
</file>

<file path=customXml/itemProps113.xml><?xml version="1.0" encoding="utf-8"?>
<ds:datastoreItem xmlns:ds="http://schemas.openxmlformats.org/officeDocument/2006/customXml" ds:itemID="{01DF417D-7EC3-47FD-AB54-570CBDEFF13F}">
  <ds:schemaRefs/>
</ds:datastoreItem>
</file>

<file path=customXml/itemProps114.xml><?xml version="1.0" encoding="utf-8"?>
<ds:datastoreItem xmlns:ds="http://schemas.openxmlformats.org/officeDocument/2006/customXml" ds:itemID="{F81F796D-3E63-42D9-B0EA-C4CF5D178A33}">
  <ds:schemaRefs/>
</ds:datastoreItem>
</file>

<file path=customXml/itemProps115.xml><?xml version="1.0" encoding="utf-8"?>
<ds:datastoreItem xmlns:ds="http://schemas.openxmlformats.org/officeDocument/2006/customXml" ds:itemID="{AE8A49BC-4DE0-4B1C-8E3A-FE0B59DE5769}">
  <ds:schemaRefs/>
</ds:datastoreItem>
</file>

<file path=customXml/itemProps116.xml><?xml version="1.0" encoding="utf-8"?>
<ds:datastoreItem xmlns:ds="http://schemas.openxmlformats.org/officeDocument/2006/customXml" ds:itemID="{85B88384-3EB5-499C-B803-56ACA8B5D812}">
  <ds:schemaRefs/>
</ds:datastoreItem>
</file>

<file path=customXml/itemProps117.xml><?xml version="1.0" encoding="utf-8"?>
<ds:datastoreItem xmlns:ds="http://schemas.openxmlformats.org/officeDocument/2006/customXml" ds:itemID="{E4F3C747-93EC-40E0-813A-AE7700A549ED}">
  <ds:schemaRefs/>
</ds:datastoreItem>
</file>

<file path=customXml/itemProps118.xml><?xml version="1.0" encoding="utf-8"?>
<ds:datastoreItem xmlns:ds="http://schemas.openxmlformats.org/officeDocument/2006/customXml" ds:itemID="{AE7C9430-CFC1-413F-9A6C-206C025B0EA6}">
  <ds:schemaRefs/>
</ds:datastoreItem>
</file>

<file path=customXml/itemProps119.xml><?xml version="1.0" encoding="utf-8"?>
<ds:datastoreItem xmlns:ds="http://schemas.openxmlformats.org/officeDocument/2006/customXml" ds:itemID="{7FF9F30D-DFFA-4E9D-9E98-DB5C30B0B962}">
  <ds:schemaRefs/>
</ds:datastoreItem>
</file>

<file path=customXml/itemProps120.xml><?xml version="1.0" encoding="utf-8"?>
<ds:datastoreItem xmlns:ds="http://schemas.openxmlformats.org/officeDocument/2006/customXml" ds:itemID="{EA85F592-E2AE-4A89-91B4-A3222D9DF815}">
  <ds:schemaRefs/>
</ds:datastoreItem>
</file>

<file path=customXml/itemProps121.xml><?xml version="1.0" encoding="utf-8"?>
<ds:datastoreItem xmlns:ds="http://schemas.openxmlformats.org/officeDocument/2006/customXml" ds:itemID="{7F08BE2D-9FB2-4C03-B6D4-A1137246A78C}">
  <ds:schemaRefs/>
</ds:datastoreItem>
</file>

<file path=customXml/itemProps122.xml><?xml version="1.0" encoding="utf-8"?>
<ds:datastoreItem xmlns:ds="http://schemas.openxmlformats.org/officeDocument/2006/customXml" ds:itemID="{5DAFAE1E-7507-4871-BCF7-6A93B8B5A308}">
  <ds:schemaRefs/>
</ds:datastoreItem>
</file>

<file path=customXml/itemProps123.xml><?xml version="1.0" encoding="utf-8"?>
<ds:datastoreItem xmlns:ds="http://schemas.openxmlformats.org/officeDocument/2006/customXml" ds:itemID="{5624FFDC-CDC7-44DD-BB52-8431E218E2C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Introduction</vt:lpstr>
      <vt:lpstr>State</vt:lpstr>
      <vt:lpstr>Characteristics</vt:lpstr>
      <vt:lpstr>Participant Type</vt:lpstr>
      <vt:lpstr>Victims</vt:lpstr>
      <vt:lpstr>Gun Type</vt:lpstr>
      <vt:lpstr>Subject Status</vt:lpstr>
      <vt:lpstr>Sample</vt:lpstr>
      <vt:lpstr>Info</vt:lpstr>
      <vt:lpstr>PTHidden</vt:lpstr>
      <vt:lpstr>Tables</vt:lpstr>
      <vt:lpstr>Colours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Rakesh Pal</dc:creator>
  <cp:lastModifiedBy>Computer</cp:lastModifiedBy>
  <dcterms:created xsi:type="dcterms:W3CDTF">2021-07-04T20:52:05Z</dcterms:created>
  <dcterms:modified xsi:type="dcterms:W3CDTF">2021-11-22T23:06:29Z</dcterms:modified>
</cp:coreProperties>
</file>